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drawings/drawing1.xml" ContentType="application/vnd.openxmlformats-officedocument.drawing+xml"/>
  <Override PartName="/xl/comments14.xml" ContentType="application/vnd.openxmlformats-officedocument.spreadsheetml.comments+xml"/>
  <Override PartName="/xl/drawings/drawing2.xml" ContentType="application/vnd.openxmlformats-officedocument.drawing+xml"/>
  <Override PartName="/xl/comments15.xml" ContentType="application/vnd.openxmlformats-officedocument.spreadsheetml.comments+xml"/>
  <Override PartName="/xl/drawings/drawing3.xml" ContentType="application/vnd.openxmlformats-officedocument.drawing+xml"/>
  <Override PartName="/xl/comments16.xml" ContentType="application/vnd.openxmlformats-officedocument.spreadsheetml.comments+xml"/>
  <Override PartName="/xl/drawings/drawing4.xml" ContentType="application/vnd.openxmlformats-officedocument.drawing+xml"/>
  <Override PartName="/xl/comments17.xml" ContentType="application/vnd.openxmlformats-officedocument.spreadsheetml.comments+xml"/>
  <Override PartName="/xl/drawings/drawing5.xml" ContentType="application/vnd.openxmlformats-officedocument.drawing+xml"/>
  <Override PartName="/xl/comments18.xml" ContentType="application/vnd.openxmlformats-officedocument.spreadsheetml.comments+xml"/>
  <Override PartName="/xl/drawings/drawing6.xml" ContentType="application/vnd.openxmlformats-officedocument.drawing+xml"/>
  <Override PartName="/xl/comments19.xml" ContentType="application/vnd.openxmlformats-officedocument.spreadsheetml.comments+xml"/>
  <Override PartName="/xl/drawings/drawing7.xml" ContentType="application/vnd.openxmlformats-officedocument.drawing+xml"/>
  <Override PartName="/xl/comments20.xml" ContentType="application/vnd.openxmlformats-officedocument.spreadsheetml.comments+xml"/>
  <Override PartName="/xl/drawings/drawing8.xml" ContentType="application/vnd.openxmlformats-officedocument.drawing+xml"/>
  <Override PartName="/xl/comments2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Webpages\dsim201\"/>
    </mc:Choice>
  </mc:AlternateContent>
  <xr:revisionPtr revIDLastSave="0" documentId="13_ncr:1_{B519545D-274E-41CA-8DBB-EF4A5298249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5.13, 14, 20, 51" sheetId="60" r:id="rId1"/>
    <sheet name="5.25" sheetId="56" r:id="rId2"/>
    <sheet name="5.29b" sheetId="57" r:id="rId3"/>
    <sheet name="5.35" sheetId="61" r:id="rId4"/>
    <sheet name="5.36" sheetId="62" r:id="rId5"/>
    <sheet name="5.37" sheetId="63" r:id="rId6"/>
    <sheet name="5.39" sheetId="20" r:id="rId7"/>
    <sheet name="5.40" sheetId="65" r:id="rId8"/>
    <sheet name="5.60abce" sheetId="58" r:id="rId9"/>
    <sheet name="5.61" sheetId="66" r:id="rId10"/>
    <sheet name="Supp 12-1,2" sheetId="17" r:id="rId11"/>
    <sheet name="Supp 12-3" sheetId="22" r:id="rId12"/>
    <sheet name="Supp 12-4" sheetId="23" r:id="rId13"/>
    <sheet name="Supp 12-5" sheetId="24" r:id="rId14"/>
    <sheet name="Supp 12-6" sheetId="25" r:id="rId15"/>
    <sheet name="Supp 12-7" sheetId="26" r:id="rId16"/>
    <sheet name="6.21" sheetId="67" r:id="rId17"/>
    <sheet name="6.22" sheetId="68" r:id="rId18"/>
    <sheet name="6.24" sheetId="69" r:id="rId19"/>
    <sheet name="7.19" sheetId="53" r:id="rId20"/>
    <sheet name="7.21" sheetId="40" r:id="rId21"/>
    <sheet name="7.25" sheetId="42" r:id="rId22"/>
    <sheet name="7.28" sheetId="54" r:id="rId23"/>
    <sheet name="7.34" sheetId="70" r:id="rId24"/>
    <sheet name="7.35" sheetId="71" r:id="rId25"/>
    <sheet name="7.42" sheetId="72" r:id="rId26"/>
    <sheet name="7.50" sheetId="73" r:id="rId27"/>
  </sheets>
  <definedNames>
    <definedName name="_xlnm.Print_Area" localSheetId="3">'5.35'!$A$1:$G$14</definedName>
    <definedName name="_xlnm.Print_Area" localSheetId="4">'5.36'!$A$1:$G$14</definedName>
    <definedName name="_xlnm.Print_Area" localSheetId="5">'5.37'!$A$1:$G$14</definedName>
    <definedName name="_xlnm.Print_Area" localSheetId="6">'5.39'!$A$1:$G$14</definedName>
    <definedName name="_xlnm.Print_Area" localSheetId="7">'5.40'!$A$1:$G$14</definedName>
    <definedName name="_xlnm.Print_Area" localSheetId="16">'6.21'!$A$1:$L$51</definedName>
    <definedName name="_xlnm.Print_Area" localSheetId="17">'6.22'!$A$1:$L$51</definedName>
    <definedName name="_xlnm.Print_Area" localSheetId="18">'6.24'!$A$1:$L$51</definedName>
    <definedName name="_xlnm.Print_Area" localSheetId="19">'7.19'!$A$1:$I$20</definedName>
    <definedName name="_xlnm.Print_Area" localSheetId="20">'7.21'!$A$1:$I$20</definedName>
    <definedName name="_xlnm.Print_Area" localSheetId="21">'7.25'!$A$1:$I$20</definedName>
    <definedName name="_xlnm.Print_Area" localSheetId="22">'7.28'!$A$1:$I$20</definedName>
    <definedName name="_xlnm.Print_Area" localSheetId="23">'7.34'!$A$1:$I$20</definedName>
    <definedName name="_xlnm.Print_Area" localSheetId="24">'7.35'!$A$1:$I$20</definedName>
    <definedName name="_xlnm.Print_Area" localSheetId="25">'7.42'!$A$1:$I$20</definedName>
    <definedName name="_xlnm.Print_Area" localSheetId="26">'7.50'!$A$1:$I$20</definedName>
    <definedName name="_xlnm.Print_Area" localSheetId="11">'Supp 12-3'!$A$1:$G$14</definedName>
    <definedName name="_xlnm.Print_Area" localSheetId="12">'Supp 12-4'!$A$1:$G$14</definedName>
    <definedName name="_xlnm.Print_Area" localSheetId="13">'Supp 12-5'!$A$1:$G$14</definedName>
    <definedName name="_xlnm.Print_Area" localSheetId="14">'Supp 12-6'!$A$1:$G$14</definedName>
    <definedName name="_xlnm.Print_Area" localSheetId="15">'Supp 12-7'!$A$1:$G$14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73" l="1"/>
  <c r="I15" i="73"/>
  <c r="I12" i="73"/>
  <c r="I9" i="73"/>
  <c r="I6" i="73"/>
  <c r="I18" i="72"/>
  <c r="I15" i="72"/>
  <c r="I12" i="72"/>
  <c r="I9" i="72"/>
  <c r="I6" i="72"/>
  <c r="I18" i="71"/>
  <c r="I15" i="71"/>
  <c r="I12" i="71"/>
  <c r="I9" i="71"/>
  <c r="I6" i="71"/>
  <c r="I18" i="70"/>
  <c r="I15" i="70"/>
  <c r="I12" i="70"/>
  <c r="I9" i="70"/>
  <c r="I6" i="70"/>
  <c r="E112" i="69" l="1"/>
  <c r="I112" i="69" s="1"/>
  <c r="C112" i="69"/>
  <c r="E111" i="69"/>
  <c r="I111" i="69" s="1"/>
  <c r="C111" i="69"/>
  <c r="E110" i="69"/>
  <c r="I110" i="69" s="1"/>
  <c r="C110" i="69"/>
  <c r="G109" i="69"/>
  <c r="K109" i="69" s="1"/>
  <c r="E109" i="69"/>
  <c r="I109" i="69" s="1"/>
  <c r="C109" i="69"/>
  <c r="E108" i="69"/>
  <c r="I108" i="69" s="1"/>
  <c r="C108" i="69"/>
  <c r="I107" i="69"/>
  <c r="E107" i="69"/>
  <c r="C107" i="69"/>
  <c r="I106" i="69"/>
  <c r="E106" i="69"/>
  <c r="G106" i="69" s="1"/>
  <c r="K106" i="69" s="1"/>
  <c r="C106" i="69"/>
  <c r="I105" i="69"/>
  <c r="E105" i="69"/>
  <c r="C105" i="69"/>
  <c r="G105" i="69" s="1"/>
  <c r="K105" i="69" s="1"/>
  <c r="E104" i="69"/>
  <c r="I104" i="69" s="1"/>
  <c r="C104" i="69"/>
  <c r="E103" i="69"/>
  <c r="I103" i="69" s="1"/>
  <c r="C103" i="69"/>
  <c r="E102" i="69"/>
  <c r="I102" i="69" s="1"/>
  <c r="C102" i="69"/>
  <c r="E101" i="69"/>
  <c r="I101" i="69" s="1"/>
  <c r="C101" i="69"/>
  <c r="G101" i="69" s="1"/>
  <c r="K101" i="69" s="1"/>
  <c r="E100" i="69"/>
  <c r="I100" i="69" s="1"/>
  <c r="C100" i="69"/>
  <c r="I99" i="69"/>
  <c r="E99" i="69"/>
  <c r="G99" i="69" s="1"/>
  <c r="K99" i="69" s="1"/>
  <c r="C99" i="69"/>
  <c r="I98" i="69"/>
  <c r="E98" i="69"/>
  <c r="C98" i="69"/>
  <c r="E97" i="69"/>
  <c r="I97" i="69" s="1"/>
  <c r="C97" i="69"/>
  <c r="G97" i="69" s="1"/>
  <c r="K97" i="69" s="1"/>
  <c r="E96" i="69"/>
  <c r="I96" i="69" s="1"/>
  <c r="C96" i="69"/>
  <c r="G95" i="69"/>
  <c r="K95" i="69" s="1"/>
  <c r="E95" i="69"/>
  <c r="I95" i="69" s="1"/>
  <c r="C95" i="69"/>
  <c r="E94" i="69"/>
  <c r="I94" i="69" s="1"/>
  <c r="C94" i="69"/>
  <c r="E93" i="69"/>
  <c r="I93" i="69" s="1"/>
  <c r="C93" i="69"/>
  <c r="E92" i="69"/>
  <c r="I92" i="69" s="1"/>
  <c r="C92" i="69"/>
  <c r="I91" i="69"/>
  <c r="E91" i="69"/>
  <c r="C91" i="69"/>
  <c r="E90" i="69"/>
  <c r="C90" i="69"/>
  <c r="I89" i="69"/>
  <c r="E89" i="69"/>
  <c r="C89" i="69"/>
  <c r="I88" i="69"/>
  <c r="G88" i="69"/>
  <c r="K88" i="69" s="1"/>
  <c r="E88" i="69"/>
  <c r="C88" i="69"/>
  <c r="G87" i="69"/>
  <c r="K87" i="69" s="1"/>
  <c r="E87" i="69"/>
  <c r="I87" i="69" s="1"/>
  <c r="C87" i="69"/>
  <c r="E86" i="69"/>
  <c r="I86" i="69" s="1"/>
  <c r="C86" i="69"/>
  <c r="G85" i="69"/>
  <c r="K85" i="69" s="1"/>
  <c r="E85" i="69"/>
  <c r="I85" i="69" s="1"/>
  <c r="C85" i="69"/>
  <c r="E84" i="69"/>
  <c r="I84" i="69" s="1"/>
  <c r="C84" i="69"/>
  <c r="I83" i="69"/>
  <c r="E83" i="69"/>
  <c r="C83" i="69"/>
  <c r="I82" i="69"/>
  <c r="E82" i="69"/>
  <c r="G82" i="69" s="1"/>
  <c r="K82" i="69" s="1"/>
  <c r="C82" i="69"/>
  <c r="I81" i="69"/>
  <c r="E81" i="69"/>
  <c r="C81" i="69"/>
  <c r="E80" i="69"/>
  <c r="I80" i="69" s="1"/>
  <c r="C80" i="69"/>
  <c r="E79" i="69"/>
  <c r="I79" i="69" s="1"/>
  <c r="C79" i="69"/>
  <c r="E78" i="69"/>
  <c r="I78" i="69" s="1"/>
  <c r="C78" i="69"/>
  <c r="E77" i="69"/>
  <c r="I77" i="69" s="1"/>
  <c r="C77" i="69"/>
  <c r="E76" i="69"/>
  <c r="I76" i="69" s="1"/>
  <c r="C76" i="69"/>
  <c r="E75" i="69"/>
  <c r="G75" i="69" s="1"/>
  <c r="K75" i="69" s="1"/>
  <c r="C75" i="69"/>
  <c r="E74" i="69"/>
  <c r="G74" i="69" s="1"/>
  <c r="K74" i="69" s="1"/>
  <c r="C74" i="69"/>
  <c r="I73" i="69"/>
  <c r="E73" i="69"/>
  <c r="C73" i="69"/>
  <c r="G73" i="69" s="1"/>
  <c r="K73" i="69" s="1"/>
  <c r="I72" i="69"/>
  <c r="E72" i="69"/>
  <c r="C72" i="69"/>
  <c r="G72" i="69" s="1"/>
  <c r="K72" i="69" s="1"/>
  <c r="E71" i="69"/>
  <c r="I71" i="69" s="1"/>
  <c r="C71" i="69"/>
  <c r="G70" i="69"/>
  <c r="K70" i="69" s="1"/>
  <c r="E70" i="69"/>
  <c r="I70" i="69" s="1"/>
  <c r="C70" i="69"/>
  <c r="E69" i="69"/>
  <c r="I69" i="69" s="1"/>
  <c r="C69" i="69"/>
  <c r="E68" i="69"/>
  <c r="I68" i="69" s="1"/>
  <c r="C68" i="69"/>
  <c r="I67" i="69"/>
  <c r="E67" i="69"/>
  <c r="C67" i="69"/>
  <c r="E66" i="69"/>
  <c r="G66" i="69" s="1"/>
  <c r="K66" i="69" s="1"/>
  <c r="C66" i="69"/>
  <c r="E65" i="69"/>
  <c r="I65" i="69" s="1"/>
  <c r="C65" i="69"/>
  <c r="E64" i="69"/>
  <c r="I64" i="69" s="1"/>
  <c r="C64" i="69"/>
  <c r="G64" i="69" s="1"/>
  <c r="K64" i="69" s="1"/>
  <c r="E63" i="69"/>
  <c r="I63" i="69" s="1"/>
  <c r="C63" i="69"/>
  <c r="E62" i="69"/>
  <c r="I62" i="69" s="1"/>
  <c r="C62" i="69"/>
  <c r="E61" i="69"/>
  <c r="I61" i="69" s="1"/>
  <c r="C61" i="69"/>
  <c r="E60" i="69"/>
  <c r="I60" i="69" s="1"/>
  <c r="C60" i="69"/>
  <c r="I59" i="69"/>
  <c r="E59" i="69"/>
  <c r="C59" i="69"/>
  <c r="E58" i="69"/>
  <c r="G58" i="69" s="1"/>
  <c r="K58" i="69" s="1"/>
  <c r="C58" i="69"/>
  <c r="E57" i="69"/>
  <c r="I57" i="69" s="1"/>
  <c r="C57" i="69"/>
  <c r="E56" i="69"/>
  <c r="I56" i="69" s="1"/>
  <c r="C56" i="69"/>
  <c r="G56" i="69" s="1"/>
  <c r="K56" i="69" s="1"/>
  <c r="E55" i="69"/>
  <c r="I55" i="69" s="1"/>
  <c r="C55" i="69"/>
  <c r="E54" i="69"/>
  <c r="I54" i="69" s="1"/>
  <c r="C54" i="69"/>
  <c r="E53" i="69"/>
  <c r="I53" i="69" s="1"/>
  <c r="C53" i="69"/>
  <c r="E52" i="69"/>
  <c r="I52" i="69" s="1"/>
  <c r="C52" i="69"/>
  <c r="I51" i="69"/>
  <c r="E51" i="69"/>
  <c r="C51" i="69"/>
  <c r="E50" i="69"/>
  <c r="G50" i="69" s="1"/>
  <c r="K50" i="69" s="1"/>
  <c r="C50" i="69"/>
  <c r="E49" i="69"/>
  <c r="I49" i="69" s="1"/>
  <c r="C49" i="69"/>
  <c r="E48" i="69"/>
  <c r="I48" i="69" s="1"/>
  <c r="C48" i="69"/>
  <c r="G48" i="69" s="1"/>
  <c r="K48" i="69" s="1"/>
  <c r="E47" i="69"/>
  <c r="I47" i="69" s="1"/>
  <c r="C47" i="69"/>
  <c r="E46" i="69"/>
  <c r="I46" i="69" s="1"/>
  <c r="C46" i="69"/>
  <c r="E45" i="69"/>
  <c r="I45" i="69" s="1"/>
  <c r="C45" i="69"/>
  <c r="E44" i="69"/>
  <c r="I44" i="69" s="1"/>
  <c r="C44" i="69"/>
  <c r="I43" i="69"/>
  <c r="E43" i="69"/>
  <c r="C43" i="69"/>
  <c r="E42" i="69"/>
  <c r="G42" i="69" s="1"/>
  <c r="K42" i="69" s="1"/>
  <c r="C42" i="69"/>
  <c r="E41" i="69"/>
  <c r="I41" i="69" s="1"/>
  <c r="C41" i="69"/>
  <c r="E40" i="69"/>
  <c r="I40" i="69" s="1"/>
  <c r="C40" i="69"/>
  <c r="G40" i="69" s="1"/>
  <c r="K40" i="69" s="1"/>
  <c r="E39" i="69"/>
  <c r="I39" i="69" s="1"/>
  <c r="C39" i="69"/>
  <c r="E38" i="69"/>
  <c r="I38" i="69" s="1"/>
  <c r="C38" i="69"/>
  <c r="E37" i="69"/>
  <c r="I37" i="69" s="1"/>
  <c r="C37" i="69"/>
  <c r="E36" i="69"/>
  <c r="I36" i="69" s="1"/>
  <c r="C36" i="69"/>
  <c r="I35" i="69"/>
  <c r="E35" i="69"/>
  <c r="C35" i="69"/>
  <c r="E34" i="69"/>
  <c r="G34" i="69" s="1"/>
  <c r="K34" i="69" s="1"/>
  <c r="C34" i="69"/>
  <c r="E33" i="69"/>
  <c r="I33" i="69" s="1"/>
  <c r="C33" i="69"/>
  <c r="E32" i="69"/>
  <c r="I32" i="69" s="1"/>
  <c r="C32" i="69"/>
  <c r="G32" i="69" s="1"/>
  <c r="K32" i="69" s="1"/>
  <c r="E31" i="69"/>
  <c r="I31" i="69" s="1"/>
  <c r="C31" i="69"/>
  <c r="E30" i="69"/>
  <c r="I30" i="69" s="1"/>
  <c r="C30" i="69"/>
  <c r="E29" i="69"/>
  <c r="I29" i="69" s="1"/>
  <c r="C29" i="69"/>
  <c r="E28" i="69"/>
  <c r="I28" i="69" s="1"/>
  <c r="C28" i="69"/>
  <c r="E27" i="69"/>
  <c r="C27" i="69"/>
  <c r="E26" i="69"/>
  <c r="G26" i="69" s="1"/>
  <c r="K26" i="69" s="1"/>
  <c r="C26" i="69"/>
  <c r="E25" i="69"/>
  <c r="I25" i="69" s="1"/>
  <c r="C25" i="69"/>
  <c r="E24" i="69"/>
  <c r="I24" i="69" s="1"/>
  <c r="C24" i="69"/>
  <c r="G24" i="69" s="1"/>
  <c r="K24" i="69" s="1"/>
  <c r="E23" i="69"/>
  <c r="I23" i="69" s="1"/>
  <c r="C23" i="69"/>
  <c r="E22" i="69"/>
  <c r="I22" i="69" s="1"/>
  <c r="C22" i="69"/>
  <c r="E21" i="69"/>
  <c r="I21" i="69" s="1"/>
  <c r="C21" i="69"/>
  <c r="E20" i="69"/>
  <c r="I20" i="69" s="1"/>
  <c r="C20" i="69"/>
  <c r="E19" i="69"/>
  <c r="C19" i="69"/>
  <c r="E18" i="69"/>
  <c r="G18" i="69" s="1"/>
  <c r="K18" i="69" s="1"/>
  <c r="C18" i="69"/>
  <c r="E17" i="69"/>
  <c r="G17" i="69" s="1"/>
  <c r="K17" i="69" s="1"/>
  <c r="C17" i="69"/>
  <c r="E16" i="69"/>
  <c r="I16" i="69" s="1"/>
  <c r="C16" i="69"/>
  <c r="G16" i="69" s="1"/>
  <c r="K16" i="69" s="1"/>
  <c r="E15" i="69"/>
  <c r="I15" i="69" s="1"/>
  <c r="C15" i="69"/>
  <c r="E14" i="69"/>
  <c r="I14" i="69" s="1"/>
  <c r="C14" i="69"/>
  <c r="E13" i="69"/>
  <c r="I13" i="69" s="1"/>
  <c r="C13" i="69"/>
  <c r="E12" i="69"/>
  <c r="I12" i="69" s="1"/>
  <c r="C12" i="69"/>
  <c r="B7" i="69"/>
  <c r="B6" i="69"/>
  <c r="E112" i="68"/>
  <c r="I112" i="68" s="1"/>
  <c r="C112" i="68"/>
  <c r="E111" i="68"/>
  <c r="I111" i="68" s="1"/>
  <c r="C111" i="68"/>
  <c r="E110" i="68"/>
  <c r="I110" i="68" s="1"/>
  <c r="C110" i="68"/>
  <c r="E109" i="68"/>
  <c r="I109" i="68" s="1"/>
  <c r="C109" i="68"/>
  <c r="E108" i="68"/>
  <c r="I108" i="68" s="1"/>
  <c r="C108" i="68"/>
  <c r="E107" i="68"/>
  <c r="I107" i="68" s="1"/>
  <c r="C107" i="68"/>
  <c r="E106" i="68"/>
  <c r="I106" i="68" s="1"/>
  <c r="C106" i="68"/>
  <c r="E105" i="68"/>
  <c r="C105" i="68"/>
  <c r="E104" i="68"/>
  <c r="I104" i="68" s="1"/>
  <c r="C104" i="68"/>
  <c r="E103" i="68"/>
  <c r="I103" i="68" s="1"/>
  <c r="C103" i="68"/>
  <c r="E102" i="68"/>
  <c r="I102" i="68" s="1"/>
  <c r="C102" i="68"/>
  <c r="E101" i="68"/>
  <c r="I101" i="68" s="1"/>
  <c r="C101" i="68"/>
  <c r="E100" i="68"/>
  <c r="I100" i="68" s="1"/>
  <c r="C100" i="68"/>
  <c r="E99" i="68"/>
  <c r="I99" i="68" s="1"/>
  <c r="C99" i="68"/>
  <c r="I98" i="68"/>
  <c r="E98" i="68"/>
  <c r="C98" i="68"/>
  <c r="E97" i="68"/>
  <c r="G97" i="68" s="1"/>
  <c r="K97" i="68" s="1"/>
  <c r="C97" i="68"/>
  <c r="E96" i="68"/>
  <c r="I96" i="68" s="1"/>
  <c r="C96" i="68"/>
  <c r="E95" i="68"/>
  <c r="I95" i="68" s="1"/>
  <c r="C95" i="68"/>
  <c r="G95" i="68" s="1"/>
  <c r="K95" i="68" s="1"/>
  <c r="E94" i="68"/>
  <c r="I94" i="68" s="1"/>
  <c r="C94" i="68"/>
  <c r="E93" i="68"/>
  <c r="I93" i="68" s="1"/>
  <c r="C93" i="68"/>
  <c r="E92" i="68"/>
  <c r="I92" i="68" s="1"/>
  <c r="C92" i="68"/>
  <c r="E91" i="68"/>
  <c r="I91" i="68" s="1"/>
  <c r="C91" i="68"/>
  <c r="E90" i="68"/>
  <c r="I90" i="68" s="1"/>
  <c r="C90" i="68"/>
  <c r="E89" i="68"/>
  <c r="G89" i="68" s="1"/>
  <c r="K89" i="68" s="1"/>
  <c r="C89" i="68"/>
  <c r="E88" i="68"/>
  <c r="I88" i="68" s="1"/>
  <c r="C88" i="68"/>
  <c r="E87" i="68"/>
  <c r="I87" i="68" s="1"/>
  <c r="C87" i="68"/>
  <c r="E86" i="68"/>
  <c r="I86" i="68" s="1"/>
  <c r="C86" i="68"/>
  <c r="E85" i="68"/>
  <c r="I85" i="68" s="1"/>
  <c r="C85" i="68"/>
  <c r="E84" i="68"/>
  <c r="I84" i="68" s="1"/>
  <c r="C84" i="68"/>
  <c r="E83" i="68"/>
  <c r="I83" i="68" s="1"/>
  <c r="C83" i="68"/>
  <c r="E82" i="68"/>
  <c r="I82" i="68" s="1"/>
  <c r="C82" i="68"/>
  <c r="E81" i="68"/>
  <c r="C81" i="68"/>
  <c r="E80" i="68"/>
  <c r="I80" i="68" s="1"/>
  <c r="C80" i="68"/>
  <c r="E79" i="68"/>
  <c r="I79" i="68" s="1"/>
  <c r="C79" i="68"/>
  <c r="E78" i="68"/>
  <c r="I78" i="68" s="1"/>
  <c r="C78" i="68"/>
  <c r="E77" i="68"/>
  <c r="I77" i="68" s="1"/>
  <c r="C77" i="68"/>
  <c r="E76" i="68"/>
  <c r="I76" i="68" s="1"/>
  <c r="C76" i="68"/>
  <c r="E75" i="68"/>
  <c r="I75" i="68" s="1"/>
  <c r="C75" i="68"/>
  <c r="E74" i="68"/>
  <c r="I74" i="68" s="1"/>
  <c r="C74" i="68"/>
  <c r="E73" i="68"/>
  <c r="C73" i="68"/>
  <c r="E72" i="68"/>
  <c r="I72" i="68" s="1"/>
  <c r="C72" i="68"/>
  <c r="E71" i="68"/>
  <c r="I71" i="68" s="1"/>
  <c r="C71" i="68"/>
  <c r="E70" i="68"/>
  <c r="I70" i="68" s="1"/>
  <c r="C70" i="68"/>
  <c r="E69" i="68"/>
  <c r="G69" i="68" s="1"/>
  <c r="K69" i="68" s="1"/>
  <c r="C69" i="68"/>
  <c r="E68" i="68"/>
  <c r="I68" i="68" s="1"/>
  <c r="C68" i="68"/>
  <c r="E67" i="68"/>
  <c r="I67" i="68" s="1"/>
  <c r="C67" i="68"/>
  <c r="E66" i="68"/>
  <c r="I66" i="68" s="1"/>
  <c r="C66" i="68"/>
  <c r="E65" i="68"/>
  <c r="G65" i="68" s="1"/>
  <c r="K65" i="68" s="1"/>
  <c r="C65" i="68"/>
  <c r="E64" i="68"/>
  <c r="I64" i="68" s="1"/>
  <c r="C64" i="68"/>
  <c r="E63" i="68"/>
  <c r="I63" i="68" s="1"/>
  <c r="C63" i="68"/>
  <c r="E62" i="68"/>
  <c r="I62" i="68" s="1"/>
  <c r="C62" i="68"/>
  <c r="E61" i="68"/>
  <c r="G61" i="68" s="1"/>
  <c r="K61" i="68" s="1"/>
  <c r="C61" i="68"/>
  <c r="E60" i="68"/>
  <c r="I60" i="68" s="1"/>
  <c r="C60" i="68"/>
  <c r="E59" i="68"/>
  <c r="I59" i="68" s="1"/>
  <c r="C59" i="68"/>
  <c r="E58" i="68"/>
  <c r="I58" i="68" s="1"/>
  <c r="C58" i="68"/>
  <c r="E57" i="68"/>
  <c r="G57" i="68" s="1"/>
  <c r="K57" i="68" s="1"/>
  <c r="C57" i="68"/>
  <c r="E56" i="68"/>
  <c r="I56" i="68" s="1"/>
  <c r="C56" i="68"/>
  <c r="E55" i="68"/>
  <c r="I55" i="68" s="1"/>
  <c r="C55" i="68"/>
  <c r="E54" i="68"/>
  <c r="I54" i="68" s="1"/>
  <c r="C54" i="68"/>
  <c r="E53" i="68"/>
  <c r="G53" i="68" s="1"/>
  <c r="K53" i="68" s="1"/>
  <c r="C53" i="68"/>
  <c r="E52" i="68"/>
  <c r="I52" i="68" s="1"/>
  <c r="C52" i="68"/>
  <c r="E51" i="68"/>
  <c r="I51" i="68" s="1"/>
  <c r="C51" i="68"/>
  <c r="E50" i="68"/>
  <c r="I50" i="68" s="1"/>
  <c r="C50" i="68"/>
  <c r="E49" i="68"/>
  <c r="G49" i="68" s="1"/>
  <c r="K49" i="68" s="1"/>
  <c r="C49" i="68"/>
  <c r="E48" i="68"/>
  <c r="I48" i="68" s="1"/>
  <c r="C48" i="68"/>
  <c r="E47" i="68"/>
  <c r="I47" i="68" s="1"/>
  <c r="C47" i="68"/>
  <c r="E46" i="68"/>
  <c r="I46" i="68" s="1"/>
  <c r="C46" i="68"/>
  <c r="E45" i="68"/>
  <c r="G45" i="68" s="1"/>
  <c r="K45" i="68" s="1"/>
  <c r="C45" i="68"/>
  <c r="E44" i="68"/>
  <c r="I44" i="68" s="1"/>
  <c r="C44" i="68"/>
  <c r="E43" i="68"/>
  <c r="I43" i="68" s="1"/>
  <c r="C43" i="68"/>
  <c r="E42" i="68"/>
  <c r="I42" i="68" s="1"/>
  <c r="C42" i="68"/>
  <c r="E41" i="68"/>
  <c r="G41" i="68" s="1"/>
  <c r="K41" i="68" s="1"/>
  <c r="C41" i="68"/>
  <c r="E40" i="68"/>
  <c r="I40" i="68" s="1"/>
  <c r="C40" i="68"/>
  <c r="E39" i="68"/>
  <c r="I39" i="68" s="1"/>
  <c r="C39" i="68"/>
  <c r="E38" i="68"/>
  <c r="I38" i="68" s="1"/>
  <c r="C38" i="68"/>
  <c r="E37" i="68"/>
  <c r="G37" i="68" s="1"/>
  <c r="K37" i="68" s="1"/>
  <c r="C37" i="68"/>
  <c r="E36" i="68"/>
  <c r="I36" i="68" s="1"/>
  <c r="C36" i="68"/>
  <c r="E35" i="68"/>
  <c r="I35" i="68" s="1"/>
  <c r="C35" i="68"/>
  <c r="E34" i="68"/>
  <c r="I34" i="68" s="1"/>
  <c r="C34" i="68"/>
  <c r="E33" i="68"/>
  <c r="I33" i="68" s="1"/>
  <c r="C33" i="68"/>
  <c r="E32" i="68"/>
  <c r="I32" i="68" s="1"/>
  <c r="C32" i="68"/>
  <c r="E31" i="68"/>
  <c r="I31" i="68" s="1"/>
  <c r="C31" i="68"/>
  <c r="E30" i="68"/>
  <c r="C30" i="68"/>
  <c r="I29" i="68"/>
  <c r="E29" i="68"/>
  <c r="C29" i="68"/>
  <c r="E28" i="68"/>
  <c r="I28" i="68" s="1"/>
  <c r="C28" i="68"/>
  <c r="E27" i="68"/>
  <c r="I27" i="68" s="1"/>
  <c r="C27" i="68"/>
  <c r="E26" i="68"/>
  <c r="I26" i="68" s="1"/>
  <c r="C26" i="68"/>
  <c r="E25" i="68"/>
  <c r="I25" i="68" s="1"/>
  <c r="C25" i="68"/>
  <c r="E24" i="68"/>
  <c r="I24" i="68" s="1"/>
  <c r="C24" i="68"/>
  <c r="E23" i="68"/>
  <c r="I23" i="68" s="1"/>
  <c r="C23" i="68"/>
  <c r="I22" i="68"/>
  <c r="E22" i="68"/>
  <c r="C22" i="68"/>
  <c r="E21" i="68"/>
  <c r="C21" i="68"/>
  <c r="E20" i="68"/>
  <c r="I20" i="68" s="1"/>
  <c r="C20" i="68"/>
  <c r="E19" i="68"/>
  <c r="I19" i="68" s="1"/>
  <c r="C19" i="68"/>
  <c r="E18" i="68"/>
  <c r="C18" i="68"/>
  <c r="E17" i="68"/>
  <c r="I17" i="68" s="1"/>
  <c r="C17" i="68"/>
  <c r="E16" i="68"/>
  <c r="I16" i="68" s="1"/>
  <c r="C16" i="68"/>
  <c r="E15" i="68"/>
  <c r="I15" i="68" s="1"/>
  <c r="C15" i="68"/>
  <c r="E14" i="68"/>
  <c r="I14" i="68" s="1"/>
  <c r="C14" i="68"/>
  <c r="E13" i="68"/>
  <c r="I13" i="68" s="1"/>
  <c r="C13" i="68"/>
  <c r="E12" i="68"/>
  <c r="I12" i="68" s="1"/>
  <c r="C12" i="68"/>
  <c r="B7" i="68"/>
  <c r="B6" i="68"/>
  <c r="E112" i="67"/>
  <c r="I112" i="67" s="1"/>
  <c r="C112" i="67"/>
  <c r="E111" i="67"/>
  <c r="I111" i="67" s="1"/>
  <c r="C111" i="67"/>
  <c r="E110" i="67"/>
  <c r="I110" i="67" s="1"/>
  <c r="C110" i="67"/>
  <c r="E109" i="67"/>
  <c r="I109" i="67" s="1"/>
  <c r="C109" i="67"/>
  <c r="E108" i="67"/>
  <c r="I108" i="67" s="1"/>
  <c r="C108" i="67"/>
  <c r="I107" i="67"/>
  <c r="E107" i="67"/>
  <c r="C107" i="67"/>
  <c r="G107" i="67" s="1"/>
  <c r="K107" i="67" s="1"/>
  <c r="E106" i="67"/>
  <c r="G106" i="67" s="1"/>
  <c r="K106" i="67" s="1"/>
  <c r="C106" i="67"/>
  <c r="E105" i="67"/>
  <c r="I105" i="67" s="1"/>
  <c r="C105" i="67"/>
  <c r="G105" i="67" s="1"/>
  <c r="K105" i="67" s="1"/>
  <c r="I104" i="67"/>
  <c r="G104" i="67"/>
  <c r="K104" i="67" s="1"/>
  <c r="E104" i="67"/>
  <c r="C104" i="67"/>
  <c r="E103" i="67"/>
  <c r="I103" i="67" s="1"/>
  <c r="C103" i="67"/>
  <c r="E102" i="67"/>
  <c r="I102" i="67" s="1"/>
  <c r="C102" i="67"/>
  <c r="E101" i="67"/>
  <c r="I101" i="67" s="1"/>
  <c r="C101" i="67"/>
  <c r="E100" i="67"/>
  <c r="I100" i="67" s="1"/>
  <c r="C100" i="67"/>
  <c r="E99" i="67"/>
  <c r="I99" i="67" s="1"/>
  <c r="C99" i="67"/>
  <c r="G99" i="67" s="1"/>
  <c r="K99" i="67" s="1"/>
  <c r="E98" i="67"/>
  <c r="G98" i="67" s="1"/>
  <c r="K98" i="67" s="1"/>
  <c r="C98" i="67"/>
  <c r="E97" i="67"/>
  <c r="I97" i="67" s="1"/>
  <c r="C97" i="67"/>
  <c r="I96" i="67"/>
  <c r="E96" i="67"/>
  <c r="C96" i="67"/>
  <c r="G96" i="67" s="1"/>
  <c r="K96" i="67" s="1"/>
  <c r="E95" i="67"/>
  <c r="I95" i="67" s="1"/>
  <c r="C95" i="67"/>
  <c r="E94" i="67"/>
  <c r="I94" i="67" s="1"/>
  <c r="C94" i="67"/>
  <c r="E93" i="67"/>
  <c r="I93" i="67" s="1"/>
  <c r="C93" i="67"/>
  <c r="E92" i="67"/>
  <c r="I92" i="67" s="1"/>
  <c r="C92" i="67"/>
  <c r="I91" i="67"/>
  <c r="E91" i="67"/>
  <c r="C91" i="67"/>
  <c r="E90" i="67"/>
  <c r="G90" i="67" s="1"/>
  <c r="K90" i="67" s="1"/>
  <c r="C90" i="67"/>
  <c r="E89" i="67"/>
  <c r="I89" i="67" s="1"/>
  <c r="C89" i="67"/>
  <c r="E88" i="67"/>
  <c r="I88" i="67" s="1"/>
  <c r="C88" i="67"/>
  <c r="E87" i="67"/>
  <c r="I87" i="67" s="1"/>
  <c r="C87" i="67"/>
  <c r="G87" i="67" s="1"/>
  <c r="K87" i="67" s="1"/>
  <c r="E86" i="67"/>
  <c r="I86" i="67" s="1"/>
  <c r="C86" i="67"/>
  <c r="E85" i="67"/>
  <c r="I85" i="67" s="1"/>
  <c r="C85" i="67"/>
  <c r="E84" i="67"/>
  <c r="I84" i="67" s="1"/>
  <c r="C84" i="67"/>
  <c r="E83" i="67"/>
  <c r="I83" i="67" s="1"/>
  <c r="C83" i="67"/>
  <c r="E82" i="67"/>
  <c r="G82" i="67" s="1"/>
  <c r="K82" i="67" s="1"/>
  <c r="C82" i="67"/>
  <c r="E81" i="67"/>
  <c r="I81" i="67" s="1"/>
  <c r="C81" i="67"/>
  <c r="I80" i="67"/>
  <c r="E80" i="67"/>
  <c r="G80" i="67" s="1"/>
  <c r="K80" i="67" s="1"/>
  <c r="C80" i="67"/>
  <c r="E79" i="67"/>
  <c r="I79" i="67" s="1"/>
  <c r="C79" i="67"/>
  <c r="E78" i="67"/>
  <c r="I78" i="67" s="1"/>
  <c r="C78" i="67"/>
  <c r="E77" i="67"/>
  <c r="I77" i="67" s="1"/>
  <c r="C77" i="67"/>
  <c r="E76" i="67"/>
  <c r="I76" i="67" s="1"/>
  <c r="C76" i="67"/>
  <c r="E75" i="67"/>
  <c r="I75" i="67" s="1"/>
  <c r="C75" i="67"/>
  <c r="I74" i="67"/>
  <c r="E74" i="67"/>
  <c r="G74" i="67" s="1"/>
  <c r="K74" i="67" s="1"/>
  <c r="C74" i="67"/>
  <c r="E73" i="67"/>
  <c r="I73" i="67" s="1"/>
  <c r="C73" i="67"/>
  <c r="I72" i="67"/>
  <c r="E72" i="67"/>
  <c r="C72" i="67"/>
  <c r="G72" i="67" s="1"/>
  <c r="K72" i="67" s="1"/>
  <c r="E71" i="67"/>
  <c r="I71" i="67" s="1"/>
  <c r="C71" i="67"/>
  <c r="G71" i="67" s="1"/>
  <c r="K71" i="67" s="1"/>
  <c r="E70" i="67"/>
  <c r="I70" i="67" s="1"/>
  <c r="C70" i="67"/>
  <c r="E69" i="67"/>
  <c r="I69" i="67" s="1"/>
  <c r="C69" i="67"/>
  <c r="E68" i="67"/>
  <c r="I68" i="67" s="1"/>
  <c r="C68" i="67"/>
  <c r="E67" i="67"/>
  <c r="I67" i="67" s="1"/>
  <c r="C67" i="67"/>
  <c r="E66" i="67"/>
  <c r="G66" i="67" s="1"/>
  <c r="K66" i="67" s="1"/>
  <c r="C66" i="67"/>
  <c r="E65" i="67"/>
  <c r="I65" i="67" s="1"/>
  <c r="C65" i="67"/>
  <c r="E64" i="67"/>
  <c r="I64" i="67" s="1"/>
  <c r="C64" i="67"/>
  <c r="G64" i="67" s="1"/>
  <c r="K64" i="67" s="1"/>
  <c r="E63" i="67"/>
  <c r="I63" i="67" s="1"/>
  <c r="C63" i="67"/>
  <c r="G63" i="67" s="1"/>
  <c r="K63" i="67" s="1"/>
  <c r="E62" i="67"/>
  <c r="I62" i="67" s="1"/>
  <c r="C62" i="67"/>
  <c r="E61" i="67"/>
  <c r="I61" i="67" s="1"/>
  <c r="C61" i="67"/>
  <c r="E60" i="67"/>
  <c r="I60" i="67" s="1"/>
  <c r="C60" i="67"/>
  <c r="E59" i="67"/>
  <c r="I59" i="67" s="1"/>
  <c r="C59" i="67"/>
  <c r="E58" i="67"/>
  <c r="G58" i="67" s="1"/>
  <c r="K58" i="67" s="1"/>
  <c r="C58" i="67"/>
  <c r="E57" i="67"/>
  <c r="I57" i="67" s="1"/>
  <c r="C57" i="67"/>
  <c r="G57" i="67" s="1"/>
  <c r="K57" i="67" s="1"/>
  <c r="I56" i="67"/>
  <c r="G56" i="67"/>
  <c r="K56" i="67" s="1"/>
  <c r="E56" i="67"/>
  <c r="C56" i="67"/>
  <c r="E55" i="67"/>
  <c r="I55" i="67" s="1"/>
  <c r="C55" i="67"/>
  <c r="G55" i="67" s="1"/>
  <c r="K55" i="67" s="1"/>
  <c r="E54" i="67"/>
  <c r="I54" i="67" s="1"/>
  <c r="C54" i="67"/>
  <c r="E53" i="67"/>
  <c r="I53" i="67" s="1"/>
  <c r="C53" i="67"/>
  <c r="E52" i="67"/>
  <c r="I52" i="67" s="1"/>
  <c r="C52" i="67"/>
  <c r="E51" i="67"/>
  <c r="I51" i="67" s="1"/>
  <c r="C51" i="67"/>
  <c r="G51" i="67" s="1"/>
  <c r="K51" i="67" s="1"/>
  <c r="E50" i="67"/>
  <c r="G50" i="67" s="1"/>
  <c r="K50" i="67" s="1"/>
  <c r="C50" i="67"/>
  <c r="E49" i="67"/>
  <c r="I49" i="67" s="1"/>
  <c r="C49" i="67"/>
  <c r="G49" i="67" s="1"/>
  <c r="K49" i="67" s="1"/>
  <c r="E48" i="67"/>
  <c r="I48" i="67" s="1"/>
  <c r="C48" i="67"/>
  <c r="G47" i="67"/>
  <c r="K47" i="67" s="1"/>
  <c r="E47" i="67"/>
  <c r="I47" i="67" s="1"/>
  <c r="C47" i="67"/>
  <c r="E46" i="67"/>
  <c r="I46" i="67" s="1"/>
  <c r="C46" i="67"/>
  <c r="E45" i="67"/>
  <c r="I45" i="67" s="1"/>
  <c r="C45" i="67"/>
  <c r="E44" i="67"/>
  <c r="I44" i="67" s="1"/>
  <c r="C44" i="67"/>
  <c r="I43" i="67"/>
  <c r="E43" i="67"/>
  <c r="C43" i="67"/>
  <c r="G43" i="67" s="1"/>
  <c r="K43" i="67" s="1"/>
  <c r="E42" i="67"/>
  <c r="C42" i="67"/>
  <c r="E41" i="67"/>
  <c r="I41" i="67" s="1"/>
  <c r="C41" i="67"/>
  <c r="G41" i="67" s="1"/>
  <c r="K41" i="67" s="1"/>
  <c r="E40" i="67"/>
  <c r="I40" i="67" s="1"/>
  <c r="C40" i="67"/>
  <c r="E39" i="67"/>
  <c r="I39" i="67" s="1"/>
  <c r="C39" i="67"/>
  <c r="E38" i="67"/>
  <c r="I38" i="67" s="1"/>
  <c r="C38" i="67"/>
  <c r="E37" i="67"/>
  <c r="I37" i="67" s="1"/>
  <c r="C37" i="67"/>
  <c r="E36" i="67"/>
  <c r="I36" i="67" s="1"/>
  <c r="C36" i="67"/>
  <c r="I35" i="67"/>
  <c r="E35" i="67"/>
  <c r="C35" i="67"/>
  <c r="G35" i="67" s="1"/>
  <c r="K35" i="67" s="1"/>
  <c r="I34" i="67"/>
  <c r="E34" i="67"/>
  <c r="C34" i="67"/>
  <c r="E33" i="67"/>
  <c r="I33" i="67" s="1"/>
  <c r="C33" i="67"/>
  <c r="G33" i="67" s="1"/>
  <c r="K33" i="67" s="1"/>
  <c r="E32" i="67"/>
  <c r="I32" i="67" s="1"/>
  <c r="C32" i="67"/>
  <c r="E31" i="67"/>
  <c r="I31" i="67" s="1"/>
  <c r="C31" i="67"/>
  <c r="E30" i="67"/>
  <c r="I30" i="67" s="1"/>
  <c r="C30" i="67"/>
  <c r="E29" i="67"/>
  <c r="I29" i="67" s="1"/>
  <c r="C29" i="67"/>
  <c r="E28" i="67"/>
  <c r="I28" i="67" s="1"/>
  <c r="C28" i="67"/>
  <c r="I27" i="67"/>
  <c r="E27" i="67"/>
  <c r="C27" i="67"/>
  <c r="G27" i="67" s="1"/>
  <c r="K27" i="67" s="1"/>
  <c r="I26" i="67"/>
  <c r="E26" i="67"/>
  <c r="C26" i="67"/>
  <c r="E25" i="67"/>
  <c r="I25" i="67" s="1"/>
  <c r="C25" i="67"/>
  <c r="E24" i="67"/>
  <c r="I24" i="67" s="1"/>
  <c r="C24" i="67"/>
  <c r="E23" i="67"/>
  <c r="I23" i="67" s="1"/>
  <c r="C23" i="67"/>
  <c r="E22" i="67"/>
  <c r="I22" i="67" s="1"/>
  <c r="C22" i="67"/>
  <c r="E21" i="67"/>
  <c r="I21" i="67" s="1"/>
  <c r="C21" i="67"/>
  <c r="E20" i="67"/>
  <c r="I20" i="67" s="1"/>
  <c r="C20" i="67"/>
  <c r="I19" i="67"/>
  <c r="E19" i="67"/>
  <c r="G19" i="67" s="1"/>
  <c r="K19" i="67" s="1"/>
  <c r="C19" i="67"/>
  <c r="E18" i="67"/>
  <c r="C18" i="67"/>
  <c r="I17" i="67"/>
  <c r="E17" i="67"/>
  <c r="C17" i="67"/>
  <c r="G17" i="67" s="1"/>
  <c r="K17" i="67" s="1"/>
  <c r="E16" i="67"/>
  <c r="I16" i="67" s="1"/>
  <c r="C16" i="67"/>
  <c r="E15" i="67"/>
  <c r="I15" i="67" s="1"/>
  <c r="C15" i="67"/>
  <c r="E14" i="67"/>
  <c r="I14" i="67" s="1"/>
  <c r="C14" i="67"/>
  <c r="E13" i="67"/>
  <c r="I13" i="67" s="1"/>
  <c r="C13" i="67"/>
  <c r="E12" i="67"/>
  <c r="I12" i="67" s="1"/>
  <c r="C12" i="67"/>
  <c r="B7" i="67"/>
  <c r="B6" i="67"/>
  <c r="A58" i="66"/>
  <c r="A57" i="66"/>
  <c r="A56" i="66"/>
  <c r="A55" i="66"/>
  <c r="A54" i="66"/>
  <c r="A53" i="66"/>
  <c r="A52" i="66"/>
  <c r="A51" i="66"/>
  <c r="A50" i="66"/>
  <c r="A49" i="66"/>
  <c r="A48" i="66"/>
  <c r="A47" i="66"/>
  <c r="A46" i="66"/>
  <c r="A45" i="66"/>
  <c r="A44" i="66"/>
  <c r="A43" i="66"/>
  <c r="A42" i="66"/>
  <c r="A41" i="66"/>
  <c r="A38" i="66"/>
  <c r="A37" i="66"/>
  <c r="A36" i="66"/>
  <c r="A35" i="66"/>
  <c r="A34" i="66"/>
  <c r="A33" i="66"/>
  <c r="A32" i="66"/>
  <c r="A31" i="66"/>
  <c r="A30" i="66"/>
  <c r="A27" i="66"/>
  <c r="A26" i="66"/>
  <c r="A25" i="66"/>
  <c r="A24" i="66"/>
  <c r="A23" i="66"/>
  <c r="A22" i="66"/>
  <c r="A21" i="66"/>
  <c r="A20" i="66"/>
  <c r="A19" i="66"/>
  <c r="A16" i="66"/>
  <c r="A15" i="66"/>
  <c r="A14" i="66"/>
  <c r="A13" i="66"/>
  <c r="A12" i="66"/>
  <c r="A11" i="66"/>
  <c r="E8" i="66"/>
  <c r="B46" i="66" s="1"/>
  <c r="D8" i="66"/>
  <c r="B42" i="66" s="1"/>
  <c r="C8" i="66"/>
  <c r="B41" i="66" s="1"/>
  <c r="F7" i="66"/>
  <c r="B58" i="66" s="1"/>
  <c r="F6" i="66"/>
  <c r="B54" i="66" s="1"/>
  <c r="F5" i="66"/>
  <c r="B50" i="66" s="1"/>
  <c r="G14" i="69" l="1"/>
  <c r="K14" i="69" s="1"/>
  <c r="G19" i="69"/>
  <c r="K19" i="69" s="1"/>
  <c r="G22" i="69"/>
  <c r="K22" i="69" s="1"/>
  <c r="G27" i="69"/>
  <c r="K27" i="69" s="1"/>
  <c r="G30" i="69"/>
  <c r="K30" i="69" s="1"/>
  <c r="G35" i="69"/>
  <c r="K35" i="69" s="1"/>
  <c r="G38" i="69"/>
  <c r="K38" i="69" s="1"/>
  <c r="G43" i="69"/>
  <c r="K43" i="69" s="1"/>
  <c r="G46" i="69"/>
  <c r="K46" i="69" s="1"/>
  <c r="G51" i="69"/>
  <c r="K51" i="69" s="1"/>
  <c r="G54" i="69"/>
  <c r="K54" i="69" s="1"/>
  <c r="G59" i="69"/>
  <c r="K59" i="69" s="1"/>
  <c r="G62" i="69"/>
  <c r="K62" i="69" s="1"/>
  <c r="G67" i="69"/>
  <c r="K67" i="69" s="1"/>
  <c r="I74" i="69"/>
  <c r="G77" i="69"/>
  <c r="K77" i="69" s="1"/>
  <c r="G79" i="69"/>
  <c r="K79" i="69" s="1"/>
  <c r="G89" i="69"/>
  <c r="K89" i="69" s="1"/>
  <c r="G94" i="69"/>
  <c r="K94" i="69" s="1"/>
  <c r="G96" i="69"/>
  <c r="K96" i="69" s="1"/>
  <c r="G103" i="69"/>
  <c r="K103" i="69" s="1"/>
  <c r="I19" i="69"/>
  <c r="G25" i="69"/>
  <c r="K25" i="69" s="1"/>
  <c r="I27" i="69"/>
  <c r="G33" i="69"/>
  <c r="K33" i="69" s="1"/>
  <c r="G41" i="69"/>
  <c r="K41" i="69" s="1"/>
  <c r="G49" i="69"/>
  <c r="K49" i="69" s="1"/>
  <c r="G57" i="69"/>
  <c r="K57" i="69" s="1"/>
  <c r="G65" i="69"/>
  <c r="K65" i="69" s="1"/>
  <c r="I17" i="69"/>
  <c r="I75" i="69"/>
  <c r="G80" i="69"/>
  <c r="K80" i="69" s="1"/>
  <c r="G90" i="69"/>
  <c r="K90" i="69" s="1"/>
  <c r="G102" i="69"/>
  <c r="K102" i="69" s="1"/>
  <c r="G104" i="69"/>
  <c r="K104" i="69" s="1"/>
  <c r="G111" i="69"/>
  <c r="K111" i="69" s="1"/>
  <c r="G15" i="69"/>
  <c r="K15" i="69" s="1"/>
  <c r="G23" i="69"/>
  <c r="K23" i="69" s="1"/>
  <c r="G31" i="69"/>
  <c r="K31" i="69" s="1"/>
  <c r="G39" i="69"/>
  <c r="K39" i="69" s="1"/>
  <c r="G47" i="69"/>
  <c r="K47" i="69" s="1"/>
  <c r="G55" i="69"/>
  <c r="K55" i="69" s="1"/>
  <c r="G63" i="69"/>
  <c r="K63" i="69" s="1"/>
  <c r="G78" i="69"/>
  <c r="K78" i="69" s="1"/>
  <c r="G83" i="69"/>
  <c r="K83" i="69" s="1"/>
  <c r="I90" i="69"/>
  <c r="G93" i="69"/>
  <c r="K93" i="69" s="1"/>
  <c r="G107" i="69"/>
  <c r="K107" i="69" s="1"/>
  <c r="I18" i="69"/>
  <c r="I26" i="69"/>
  <c r="I34" i="69"/>
  <c r="I42" i="69"/>
  <c r="I50" i="69"/>
  <c r="I58" i="69"/>
  <c r="I66" i="69"/>
  <c r="G69" i="69"/>
  <c r="K69" i="69" s="1"/>
  <c r="G71" i="69"/>
  <c r="K71" i="69" s="1"/>
  <c r="G81" i="69"/>
  <c r="K81" i="69" s="1"/>
  <c r="G86" i="69"/>
  <c r="K86" i="69" s="1"/>
  <c r="G91" i="69"/>
  <c r="K91" i="69" s="1"/>
  <c r="G98" i="69"/>
  <c r="K98" i="69" s="1"/>
  <c r="G110" i="69"/>
  <c r="K110" i="69" s="1"/>
  <c r="G112" i="69"/>
  <c r="K112" i="69" s="1"/>
  <c r="G12" i="69"/>
  <c r="K12" i="69" s="1"/>
  <c r="G20" i="69"/>
  <c r="K20" i="69" s="1"/>
  <c r="G28" i="69"/>
  <c r="K28" i="69" s="1"/>
  <c r="G36" i="69"/>
  <c r="K36" i="69" s="1"/>
  <c r="G44" i="69"/>
  <c r="K44" i="69" s="1"/>
  <c r="G52" i="69"/>
  <c r="K52" i="69" s="1"/>
  <c r="G60" i="69"/>
  <c r="K60" i="69" s="1"/>
  <c r="G68" i="69"/>
  <c r="K68" i="69" s="1"/>
  <c r="G76" i="69"/>
  <c r="K76" i="69" s="1"/>
  <c r="G84" i="69"/>
  <c r="K84" i="69" s="1"/>
  <c r="G92" i="69"/>
  <c r="K92" i="69" s="1"/>
  <c r="G100" i="69"/>
  <c r="K100" i="69" s="1"/>
  <c r="G108" i="69"/>
  <c r="K108" i="69" s="1"/>
  <c r="G13" i="69"/>
  <c r="K13" i="69" s="1"/>
  <c r="G21" i="69"/>
  <c r="K21" i="69" s="1"/>
  <c r="G29" i="69"/>
  <c r="K29" i="69" s="1"/>
  <c r="G37" i="69"/>
  <c r="K37" i="69" s="1"/>
  <c r="G45" i="69"/>
  <c r="K45" i="69" s="1"/>
  <c r="G53" i="69"/>
  <c r="K53" i="69" s="1"/>
  <c r="G61" i="69"/>
  <c r="K61" i="69" s="1"/>
  <c r="G103" i="68"/>
  <c r="K103" i="68" s="1"/>
  <c r="G105" i="68"/>
  <c r="K105" i="68" s="1"/>
  <c r="G38" i="68"/>
  <c r="K38" i="68" s="1"/>
  <c r="G42" i="68"/>
  <c r="K42" i="68" s="1"/>
  <c r="G46" i="68"/>
  <c r="K46" i="68" s="1"/>
  <c r="G50" i="68"/>
  <c r="K50" i="68" s="1"/>
  <c r="G54" i="68"/>
  <c r="K54" i="68" s="1"/>
  <c r="G58" i="68"/>
  <c r="K58" i="68" s="1"/>
  <c r="G62" i="68"/>
  <c r="K62" i="68" s="1"/>
  <c r="G66" i="68"/>
  <c r="K66" i="68" s="1"/>
  <c r="G70" i="68"/>
  <c r="K70" i="68" s="1"/>
  <c r="G74" i="68"/>
  <c r="K74" i="68" s="1"/>
  <c r="G78" i="68"/>
  <c r="K78" i="68" s="1"/>
  <c r="G82" i="68"/>
  <c r="K82" i="68" s="1"/>
  <c r="G86" i="68"/>
  <c r="K86" i="68" s="1"/>
  <c r="G90" i="68"/>
  <c r="K90" i="68" s="1"/>
  <c r="G94" i="68"/>
  <c r="K94" i="68" s="1"/>
  <c r="G27" i="68"/>
  <c r="K27" i="68" s="1"/>
  <c r="G106" i="68"/>
  <c r="K106" i="68" s="1"/>
  <c r="G23" i="67"/>
  <c r="K23" i="67" s="1"/>
  <c r="G26" i="67"/>
  <c r="K26" i="67" s="1"/>
  <c r="G32" i="67"/>
  <c r="K32" i="67" s="1"/>
  <c r="I50" i="67"/>
  <c r="G75" i="67"/>
  <c r="K75" i="67" s="1"/>
  <c r="G81" i="67"/>
  <c r="K81" i="67" s="1"/>
  <c r="I98" i="67"/>
  <c r="G39" i="67"/>
  <c r="K39" i="67" s="1"/>
  <c r="G42" i="67"/>
  <c r="K42" i="67" s="1"/>
  <c r="G48" i="67"/>
  <c r="K48" i="67" s="1"/>
  <c r="I66" i="67"/>
  <c r="I90" i="67"/>
  <c r="G111" i="67"/>
  <c r="K111" i="67" s="1"/>
  <c r="G15" i="67"/>
  <c r="K15" i="67" s="1"/>
  <c r="G18" i="67"/>
  <c r="K18" i="67" s="1"/>
  <c r="G24" i="67"/>
  <c r="K24" i="67" s="1"/>
  <c r="I42" i="67"/>
  <c r="G67" i="67"/>
  <c r="K67" i="67" s="1"/>
  <c r="G73" i="67"/>
  <c r="K73" i="67" s="1"/>
  <c r="G79" i="67"/>
  <c r="K79" i="67" s="1"/>
  <c r="G91" i="67"/>
  <c r="K91" i="67" s="1"/>
  <c r="G97" i="67"/>
  <c r="K97" i="67" s="1"/>
  <c r="I18" i="67"/>
  <c r="G88" i="67"/>
  <c r="K88" i="67" s="1"/>
  <c r="G103" i="67"/>
  <c r="K103" i="67" s="1"/>
  <c r="G16" i="67"/>
  <c r="K16" i="67" s="1"/>
  <c r="G25" i="67"/>
  <c r="K25" i="67" s="1"/>
  <c r="G31" i="67"/>
  <c r="K31" i="67" s="1"/>
  <c r="G34" i="67"/>
  <c r="K34" i="67" s="1"/>
  <c r="G40" i="67"/>
  <c r="K40" i="67" s="1"/>
  <c r="I58" i="67"/>
  <c r="I82" i="67"/>
  <c r="G112" i="67"/>
  <c r="K112" i="67" s="1"/>
  <c r="G59" i="67"/>
  <c r="K59" i="67" s="1"/>
  <c r="G65" i="67"/>
  <c r="K65" i="67" s="1"/>
  <c r="G83" i="67"/>
  <c r="K83" i="67" s="1"/>
  <c r="G89" i="67"/>
  <c r="K89" i="67" s="1"/>
  <c r="G95" i="67"/>
  <c r="K95" i="67" s="1"/>
  <c r="I106" i="67"/>
  <c r="G21" i="68"/>
  <c r="K21" i="68" s="1"/>
  <c r="G99" i="68"/>
  <c r="K99" i="68" s="1"/>
  <c r="G26" i="68"/>
  <c r="K26" i="68" s="1"/>
  <c r="G73" i="68"/>
  <c r="K73" i="68" s="1"/>
  <c r="G81" i="68"/>
  <c r="K81" i="68" s="1"/>
  <c r="G30" i="68"/>
  <c r="K30" i="68" s="1"/>
  <c r="G31" i="68"/>
  <c r="K31" i="68" s="1"/>
  <c r="G39" i="68"/>
  <c r="K39" i="68" s="1"/>
  <c r="G43" i="68"/>
  <c r="K43" i="68" s="1"/>
  <c r="G47" i="68"/>
  <c r="K47" i="68" s="1"/>
  <c r="G51" i="68"/>
  <c r="K51" i="68" s="1"/>
  <c r="G55" i="68"/>
  <c r="K55" i="68" s="1"/>
  <c r="G59" i="68"/>
  <c r="K59" i="68" s="1"/>
  <c r="G63" i="68"/>
  <c r="K63" i="68" s="1"/>
  <c r="G67" i="68"/>
  <c r="K67" i="68" s="1"/>
  <c r="G71" i="68"/>
  <c r="K71" i="68" s="1"/>
  <c r="G75" i="68"/>
  <c r="K75" i="68" s="1"/>
  <c r="G79" i="68"/>
  <c r="K79" i="68" s="1"/>
  <c r="G83" i="68"/>
  <c r="K83" i="68" s="1"/>
  <c r="G98" i="68"/>
  <c r="K98" i="68" s="1"/>
  <c r="G87" i="68"/>
  <c r="K87" i="68" s="1"/>
  <c r="G91" i="68"/>
  <c r="K91" i="68" s="1"/>
  <c r="G102" i="68"/>
  <c r="K102" i="68" s="1"/>
  <c r="G109" i="68"/>
  <c r="K109" i="68" s="1"/>
  <c r="G18" i="68"/>
  <c r="K18" i="68" s="1"/>
  <c r="I21" i="68"/>
  <c r="G35" i="68"/>
  <c r="K35" i="68" s="1"/>
  <c r="G110" i="68"/>
  <c r="K110" i="68" s="1"/>
  <c r="I18" i="68"/>
  <c r="G13" i="68"/>
  <c r="K13" i="68" s="1"/>
  <c r="G15" i="68"/>
  <c r="K15" i="68" s="1"/>
  <c r="G22" i="68"/>
  <c r="K22" i="68" s="1"/>
  <c r="I30" i="68"/>
  <c r="I41" i="68"/>
  <c r="I49" i="68"/>
  <c r="I57" i="68"/>
  <c r="I65" i="68"/>
  <c r="I73" i="68"/>
  <c r="I81" i="68"/>
  <c r="I89" i="68"/>
  <c r="I97" i="68"/>
  <c r="I105" i="68"/>
  <c r="G34" i="68"/>
  <c r="K34" i="68" s="1"/>
  <c r="G77" i="68"/>
  <c r="K77" i="68" s="1"/>
  <c r="G85" i="68"/>
  <c r="K85" i="68" s="1"/>
  <c r="G93" i="68"/>
  <c r="K93" i="68" s="1"/>
  <c r="G101" i="68"/>
  <c r="K101" i="68" s="1"/>
  <c r="G111" i="68"/>
  <c r="K111" i="68" s="1"/>
  <c r="G14" i="68"/>
  <c r="K14" i="68" s="1"/>
  <c r="G23" i="68"/>
  <c r="K23" i="68" s="1"/>
  <c r="G29" i="68"/>
  <c r="K29" i="68" s="1"/>
  <c r="I37" i="68"/>
  <c r="I45" i="68"/>
  <c r="I53" i="68"/>
  <c r="I61" i="68"/>
  <c r="I69" i="68"/>
  <c r="G12" i="68"/>
  <c r="K12" i="68" s="1"/>
  <c r="G20" i="68"/>
  <c r="K20" i="68" s="1"/>
  <c r="G28" i="68"/>
  <c r="K28" i="68" s="1"/>
  <c r="G36" i="68"/>
  <c r="K36" i="68" s="1"/>
  <c r="G44" i="68"/>
  <c r="K44" i="68" s="1"/>
  <c r="G52" i="68"/>
  <c r="K52" i="68" s="1"/>
  <c r="G60" i="68"/>
  <c r="K60" i="68" s="1"/>
  <c r="G68" i="68"/>
  <c r="K68" i="68" s="1"/>
  <c r="G76" i="68"/>
  <c r="K76" i="68" s="1"/>
  <c r="G84" i="68"/>
  <c r="K84" i="68" s="1"/>
  <c r="G92" i="68"/>
  <c r="K92" i="68" s="1"/>
  <c r="G100" i="68"/>
  <c r="K100" i="68" s="1"/>
  <c r="G108" i="68"/>
  <c r="K108" i="68" s="1"/>
  <c r="G17" i="68"/>
  <c r="K17" i="68" s="1"/>
  <c r="G25" i="68"/>
  <c r="K25" i="68" s="1"/>
  <c r="G33" i="68"/>
  <c r="K33" i="68" s="1"/>
  <c r="G19" i="68"/>
  <c r="K19" i="68" s="1"/>
  <c r="G107" i="68"/>
  <c r="K107" i="68" s="1"/>
  <c r="G16" i="68"/>
  <c r="K16" i="68" s="1"/>
  <c r="G24" i="68"/>
  <c r="K24" i="68" s="1"/>
  <c r="G32" i="68"/>
  <c r="K32" i="68" s="1"/>
  <c r="G40" i="68"/>
  <c r="K40" i="68" s="1"/>
  <c r="G48" i="68"/>
  <c r="K48" i="68" s="1"/>
  <c r="G56" i="68"/>
  <c r="K56" i="68" s="1"/>
  <c r="G64" i="68"/>
  <c r="K64" i="68" s="1"/>
  <c r="G72" i="68"/>
  <c r="K72" i="68" s="1"/>
  <c r="G80" i="68"/>
  <c r="K80" i="68" s="1"/>
  <c r="G88" i="68"/>
  <c r="K88" i="68" s="1"/>
  <c r="G96" i="68"/>
  <c r="K96" i="68" s="1"/>
  <c r="G104" i="68"/>
  <c r="K104" i="68" s="1"/>
  <c r="G112" i="68"/>
  <c r="K112" i="68" s="1"/>
  <c r="G12" i="67"/>
  <c r="K12" i="67" s="1"/>
  <c r="G20" i="67"/>
  <c r="K20" i="67" s="1"/>
  <c r="G28" i="67"/>
  <c r="K28" i="67" s="1"/>
  <c r="G36" i="67"/>
  <c r="K36" i="67" s="1"/>
  <c r="G44" i="67"/>
  <c r="K44" i="67" s="1"/>
  <c r="G52" i="67"/>
  <c r="K52" i="67" s="1"/>
  <c r="G60" i="67"/>
  <c r="K60" i="67" s="1"/>
  <c r="G68" i="67"/>
  <c r="K68" i="67" s="1"/>
  <c r="G76" i="67"/>
  <c r="K76" i="67" s="1"/>
  <c r="G84" i="67"/>
  <c r="K84" i="67" s="1"/>
  <c r="G92" i="67"/>
  <c r="K92" i="67" s="1"/>
  <c r="G100" i="67"/>
  <c r="K100" i="67" s="1"/>
  <c r="G108" i="67"/>
  <c r="K108" i="67" s="1"/>
  <c r="G14" i="67"/>
  <c r="K14" i="67" s="1"/>
  <c r="G22" i="67"/>
  <c r="K22" i="67" s="1"/>
  <c r="G30" i="67"/>
  <c r="K30" i="67" s="1"/>
  <c r="G38" i="67"/>
  <c r="K38" i="67" s="1"/>
  <c r="G46" i="67"/>
  <c r="K46" i="67" s="1"/>
  <c r="G54" i="67"/>
  <c r="K54" i="67" s="1"/>
  <c r="G62" i="67"/>
  <c r="K62" i="67" s="1"/>
  <c r="G70" i="67"/>
  <c r="K70" i="67" s="1"/>
  <c r="G78" i="67"/>
  <c r="K78" i="67" s="1"/>
  <c r="G86" i="67"/>
  <c r="K86" i="67" s="1"/>
  <c r="G94" i="67"/>
  <c r="K94" i="67" s="1"/>
  <c r="G102" i="67"/>
  <c r="K102" i="67" s="1"/>
  <c r="G110" i="67"/>
  <c r="K110" i="67" s="1"/>
  <c r="G21" i="67"/>
  <c r="K21" i="67" s="1"/>
  <c r="G29" i="67"/>
  <c r="K29" i="67" s="1"/>
  <c r="G37" i="67"/>
  <c r="K37" i="67" s="1"/>
  <c r="G45" i="67"/>
  <c r="K45" i="67" s="1"/>
  <c r="G53" i="67"/>
  <c r="K53" i="67" s="1"/>
  <c r="G61" i="67"/>
  <c r="K61" i="67" s="1"/>
  <c r="G69" i="67"/>
  <c r="K69" i="67" s="1"/>
  <c r="G77" i="67"/>
  <c r="K77" i="67" s="1"/>
  <c r="G85" i="67"/>
  <c r="K85" i="67" s="1"/>
  <c r="G93" i="67"/>
  <c r="K93" i="67" s="1"/>
  <c r="G101" i="67"/>
  <c r="K101" i="67" s="1"/>
  <c r="G109" i="67"/>
  <c r="K109" i="67" s="1"/>
  <c r="G13" i="67"/>
  <c r="K13" i="67" s="1"/>
  <c r="B43" i="66"/>
  <c r="B47" i="66"/>
  <c r="B51" i="66"/>
  <c r="B55" i="66"/>
  <c r="F8" i="66"/>
  <c r="B12" i="66" s="1"/>
  <c r="B30" i="66"/>
  <c r="B44" i="66"/>
  <c r="B48" i="66"/>
  <c r="B52" i="66"/>
  <c r="B56" i="66"/>
  <c r="B45" i="66"/>
  <c r="B49" i="66"/>
  <c r="B53" i="66"/>
  <c r="B57" i="66"/>
  <c r="F13" i="65"/>
  <c r="F11" i="65"/>
  <c r="F7" i="65"/>
  <c r="F13" i="63"/>
  <c r="F11" i="63"/>
  <c r="F7" i="63"/>
  <c r="F13" i="62"/>
  <c r="F11" i="62"/>
  <c r="F7" i="62"/>
  <c r="F13" i="61"/>
  <c r="F11" i="61"/>
  <c r="F7" i="61"/>
  <c r="B14" i="66" l="1"/>
  <c r="B15" i="66"/>
  <c r="B11" i="66"/>
  <c r="B36" i="66"/>
  <c r="B16" i="66"/>
  <c r="B26" i="66"/>
  <c r="B22" i="66"/>
  <c r="B25" i="66"/>
  <c r="B21" i="66"/>
  <c r="B24" i="66"/>
  <c r="B20" i="66"/>
  <c r="B27" i="66"/>
  <c r="B23" i="66"/>
  <c r="B19" i="66"/>
  <c r="B13" i="66"/>
  <c r="B35" i="66"/>
  <c r="B38" i="66"/>
  <c r="B32" i="66"/>
  <c r="B31" i="66"/>
  <c r="B34" i="66"/>
  <c r="B37" i="66"/>
  <c r="B33" i="66"/>
  <c r="F49" i="60"/>
  <c r="E49" i="60"/>
  <c r="D49" i="60"/>
  <c r="G48" i="60"/>
  <c r="G47" i="60"/>
  <c r="G46" i="60"/>
  <c r="F41" i="60"/>
  <c r="E41" i="60"/>
  <c r="D41" i="60"/>
  <c r="G40" i="60"/>
  <c r="G39" i="60"/>
  <c r="G38" i="60"/>
  <c r="F33" i="60"/>
  <c r="E33" i="60"/>
  <c r="D33" i="60"/>
  <c r="G32" i="60"/>
  <c r="G31" i="60"/>
  <c r="G30" i="60"/>
  <c r="F25" i="60"/>
  <c r="E25" i="60"/>
  <c r="D25" i="60"/>
  <c r="G24" i="60"/>
  <c r="G23" i="60"/>
  <c r="G22" i="60"/>
  <c r="F17" i="60"/>
  <c r="E17" i="60"/>
  <c r="D17" i="60"/>
  <c r="G16" i="60"/>
  <c r="G15" i="60"/>
  <c r="G14" i="60"/>
  <c r="G25" i="60" l="1"/>
  <c r="G17" i="60"/>
  <c r="G41" i="60"/>
  <c r="G33" i="60"/>
  <c r="G49" i="60"/>
  <c r="F5" i="58"/>
  <c r="B53" i="58" s="1"/>
  <c r="F6" i="58"/>
  <c r="F7" i="58"/>
  <c r="C8" i="58"/>
  <c r="B44" i="58" s="1"/>
  <c r="D8" i="58"/>
  <c r="B45" i="58" s="1"/>
  <c r="E8" i="58"/>
  <c r="B43" i="58" s="1"/>
  <c r="A11" i="58"/>
  <c r="A12" i="58"/>
  <c r="A13" i="58"/>
  <c r="A14" i="58"/>
  <c r="A15" i="58"/>
  <c r="A16" i="58"/>
  <c r="A19" i="58"/>
  <c r="A20" i="58"/>
  <c r="A21" i="58"/>
  <c r="A22" i="58"/>
  <c r="A23" i="58"/>
  <c r="A24" i="58"/>
  <c r="A25" i="58"/>
  <c r="A26" i="58"/>
  <c r="A27" i="58"/>
  <c r="A30" i="58"/>
  <c r="A31" i="58"/>
  <c r="A32" i="58"/>
  <c r="A33" i="58"/>
  <c r="A34" i="58"/>
  <c r="A35" i="58"/>
  <c r="A36" i="58"/>
  <c r="A37" i="58"/>
  <c r="A38" i="58"/>
  <c r="A41" i="58"/>
  <c r="A42" i="58"/>
  <c r="A43" i="58"/>
  <c r="A44" i="58"/>
  <c r="A45" i="58"/>
  <c r="A46" i="58"/>
  <c r="A47" i="58"/>
  <c r="A48" i="58"/>
  <c r="A49" i="58"/>
  <c r="A50" i="58"/>
  <c r="A51" i="58"/>
  <c r="A52" i="58"/>
  <c r="B52" i="58"/>
  <c r="A53" i="58"/>
  <c r="A54" i="58"/>
  <c r="A55" i="58"/>
  <c r="A56" i="58"/>
  <c r="A57" i="58"/>
  <c r="A58" i="58"/>
  <c r="B58" i="58"/>
  <c r="F5" i="57"/>
  <c r="B53" i="57" s="1"/>
  <c r="F6" i="57"/>
  <c r="B54" i="57" s="1"/>
  <c r="F7" i="57"/>
  <c r="C8" i="57"/>
  <c r="B44" i="57" s="1"/>
  <c r="D8" i="57"/>
  <c r="B42" i="57" s="1"/>
  <c r="E8" i="57"/>
  <c r="B46" i="57" s="1"/>
  <c r="A11" i="57"/>
  <c r="A12" i="57"/>
  <c r="A13" i="57"/>
  <c r="A14" i="57"/>
  <c r="A15" i="57"/>
  <c r="A16" i="57"/>
  <c r="A19" i="57"/>
  <c r="A20" i="57"/>
  <c r="A21" i="57"/>
  <c r="A22" i="57"/>
  <c r="A23" i="57"/>
  <c r="A24" i="57"/>
  <c r="A25" i="57"/>
  <c r="A26" i="57"/>
  <c r="A27" i="57"/>
  <c r="A30" i="57"/>
  <c r="A31" i="57"/>
  <c r="A32" i="57"/>
  <c r="A33" i="57"/>
  <c r="A34" i="57"/>
  <c r="A35" i="57"/>
  <c r="A36" i="57"/>
  <c r="A37" i="57"/>
  <c r="A38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B52" i="57"/>
  <c r="A53" i="57"/>
  <c r="A54" i="57"/>
  <c r="A55" i="57"/>
  <c r="A56" i="57"/>
  <c r="A57" i="57"/>
  <c r="A58" i="57"/>
  <c r="F5" i="56"/>
  <c r="F6" i="56"/>
  <c r="B54" i="56" s="1"/>
  <c r="F7" i="56"/>
  <c r="B55" i="56" s="1"/>
  <c r="C8" i="56"/>
  <c r="D8" i="56"/>
  <c r="E8" i="56"/>
  <c r="B46" i="56" s="1"/>
  <c r="A11" i="56"/>
  <c r="A12" i="56"/>
  <c r="A13" i="56"/>
  <c r="A14" i="56"/>
  <c r="A15" i="56"/>
  <c r="A16" i="56"/>
  <c r="A19" i="56"/>
  <c r="A20" i="56"/>
  <c r="A21" i="56"/>
  <c r="A22" i="56"/>
  <c r="A23" i="56"/>
  <c r="A24" i="56"/>
  <c r="A25" i="56"/>
  <c r="A26" i="56"/>
  <c r="A27" i="56"/>
  <c r="A30" i="56"/>
  <c r="A31" i="56"/>
  <c r="A32" i="56"/>
  <c r="A33" i="56"/>
  <c r="A34" i="56"/>
  <c r="A35" i="56"/>
  <c r="A36" i="56"/>
  <c r="A37" i="56"/>
  <c r="A38" i="56"/>
  <c r="A41" i="56"/>
  <c r="A42" i="56"/>
  <c r="A43" i="56"/>
  <c r="B43" i="56"/>
  <c r="A44" i="56"/>
  <c r="A45" i="56"/>
  <c r="A46" i="56"/>
  <c r="A47" i="56"/>
  <c r="A48" i="56"/>
  <c r="A49" i="56"/>
  <c r="B49" i="56"/>
  <c r="A50" i="56"/>
  <c r="A51" i="56"/>
  <c r="A52" i="56"/>
  <c r="A53" i="56"/>
  <c r="A54" i="56"/>
  <c r="A55" i="56"/>
  <c r="A56" i="56"/>
  <c r="A57" i="56"/>
  <c r="B57" i="56"/>
  <c r="A58" i="56"/>
  <c r="B58" i="56"/>
  <c r="I18" i="54"/>
  <c r="I15" i="54"/>
  <c r="I12" i="54"/>
  <c r="I9" i="54"/>
  <c r="I6" i="54"/>
  <c r="I18" i="53"/>
  <c r="I15" i="53"/>
  <c r="I12" i="53"/>
  <c r="I9" i="53"/>
  <c r="I6" i="53"/>
  <c r="I18" i="42"/>
  <c r="I15" i="42"/>
  <c r="I12" i="42"/>
  <c r="I9" i="42"/>
  <c r="I6" i="42"/>
  <c r="I18" i="40"/>
  <c r="I15" i="40"/>
  <c r="I12" i="40"/>
  <c r="I9" i="40"/>
  <c r="I6" i="40"/>
  <c r="F31" i="26"/>
  <c r="F29" i="26"/>
  <c r="F25" i="26"/>
  <c r="F7" i="26"/>
  <c r="F11" i="26"/>
  <c r="F13" i="26"/>
  <c r="F7" i="25"/>
  <c r="F11" i="25"/>
  <c r="F13" i="25"/>
  <c r="F7" i="24"/>
  <c r="F11" i="24"/>
  <c r="F13" i="24"/>
  <c r="F7" i="23"/>
  <c r="F11" i="23"/>
  <c r="F13" i="23"/>
  <c r="F7" i="22"/>
  <c r="F11" i="22"/>
  <c r="F13" i="22"/>
  <c r="F7" i="20"/>
  <c r="F11" i="20"/>
  <c r="F13" i="20"/>
  <c r="B47" i="56"/>
  <c r="B41" i="56"/>
  <c r="B54" i="58"/>
  <c r="B46" i="58"/>
  <c r="F8" i="58"/>
  <c r="B38" i="58" s="1"/>
  <c r="B55" i="57"/>
  <c r="B47" i="57"/>
  <c r="B41" i="57"/>
  <c r="B56" i="56"/>
  <c r="B50" i="56"/>
  <c r="B44" i="56"/>
  <c r="B57" i="58"/>
  <c r="B55" i="58"/>
  <c r="B51" i="58"/>
  <c r="B49" i="58"/>
  <c r="B36" i="58" l="1"/>
  <c r="B33" i="58"/>
  <c r="B31" i="58"/>
  <c r="B25" i="58"/>
  <c r="B35" i="58"/>
  <c r="B34" i="58"/>
  <c r="B27" i="58"/>
  <c r="B30" i="58"/>
  <c r="B23" i="58"/>
  <c r="B48" i="58"/>
  <c r="B42" i="58"/>
  <c r="B26" i="58"/>
  <c r="B21" i="58"/>
  <c r="B15" i="58"/>
  <c r="B24" i="58"/>
  <c r="B22" i="58"/>
  <c r="B32" i="58"/>
  <c r="B19" i="58"/>
  <c r="B11" i="58"/>
  <c r="B14" i="58"/>
  <c r="B12" i="58"/>
  <c r="B16" i="58"/>
  <c r="B37" i="58"/>
  <c r="B41" i="58"/>
  <c r="B13" i="58"/>
  <c r="B20" i="58"/>
  <c r="B56" i="58"/>
  <c r="B50" i="58"/>
  <c r="B57" i="57"/>
  <c r="B51" i="57"/>
  <c r="B49" i="57"/>
  <c r="B45" i="57"/>
  <c r="B43" i="57"/>
  <c r="B48" i="57"/>
  <c r="B51" i="56"/>
  <c r="F8" i="56"/>
  <c r="B14" i="56" s="1"/>
  <c r="B37" i="56"/>
  <c r="B31" i="56"/>
  <c r="B42" i="56"/>
  <c r="B53" i="56"/>
  <c r="B15" i="56"/>
  <c r="B48" i="56"/>
  <c r="B50" i="57"/>
  <c r="B56" i="57"/>
  <c r="F8" i="57"/>
  <c r="B22" i="57" s="1"/>
  <c r="B45" i="56"/>
  <c r="B58" i="57"/>
  <c r="B47" i="58"/>
  <c r="B52" i="56"/>
  <c r="B33" i="57" l="1"/>
  <c r="B30" i="57"/>
  <c r="B26" i="57"/>
  <c r="B38" i="57"/>
  <c r="B32" i="57"/>
  <c r="B12" i="57"/>
  <c r="B16" i="57"/>
  <c r="B20" i="57"/>
  <c r="B34" i="57"/>
  <c r="B24" i="57"/>
  <c r="B36" i="57"/>
  <c r="B13" i="57"/>
  <c r="B26" i="56"/>
  <c r="B27" i="56"/>
  <c r="B33" i="56"/>
  <c r="B30" i="56"/>
  <c r="B38" i="56"/>
  <c r="B35" i="56"/>
  <c r="B11" i="56"/>
  <c r="B12" i="56"/>
  <c r="B24" i="56"/>
  <c r="B13" i="56"/>
  <c r="B16" i="56"/>
  <c r="B19" i="56"/>
  <c r="B25" i="56"/>
  <c r="B20" i="56"/>
  <c r="B21" i="56"/>
  <c r="B36" i="56"/>
  <c r="B22" i="56"/>
  <c r="B23" i="56"/>
  <c r="B32" i="56"/>
  <c r="B34" i="56"/>
  <c r="B27" i="57"/>
  <c r="B25" i="57"/>
  <c r="B23" i="57"/>
  <c r="B37" i="57"/>
  <c r="B31" i="57"/>
  <c r="B21" i="57"/>
  <c r="B15" i="57"/>
  <c r="B35" i="57"/>
  <c r="B19" i="57"/>
  <c r="B11" i="57"/>
  <c r="B14" i="5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Insert the number of items available for selection.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Insert the number of items to be selected.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This is the number of possibilities if selections can be repeated.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This is the number of possibilities if selections cannot be repeated but the order / positions are important.</t>
        </r>
      </text>
    </comment>
    <comment ref="F13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This is the number of possibilities if selections cannot be repeated and the order / positions are not important.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1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Insert the number of items available for selection.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" authorId="0" shapeId="0" xr:uid="{00000000-0006-0000-0D00-000002000000}">
      <text>
        <r>
          <rPr>
            <b/>
            <sz val="8"/>
            <color indexed="81"/>
            <rFont val="Tahoma"/>
            <family val="2"/>
          </rPr>
          <t>Insert the number of items to be selected.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 shapeId="0" xr:uid="{00000000-0006-0000-0D00-000003000000}">
      <text>
        <r>
          <rPr>
            <b/>
            <sz val="8"/>
            <color indexed="81"/>
            <rFont val="Tahoma"/>
            <family val="2"/>
          </rPr>
          <t>This is the number of possibilities if selections can be repeated.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 xr:uid="{00000000-0006-0000-0D00-000004000000}">
      <text>
        <r>
          <rPr>
            <b/>
            <sz val="8"/>
            <color indexed="81"/>
            <rFont val="Tahoma"/>
            <family val="2"/>
          </rPr>
          <t>This is the number of possibilities if selections cannot be repeated but the order / positions are important.</t>
        </r>
      </text>
    </comment>
    <comment ref="F13" authorId="0" shapeId="0" xr:uid="{00000000-0006-0000-0D00-000005000000}">
      <text>
        <r>
          <rPr>
            <b/>
            <sz val="8"/>
            <color indexed="81"/>
            <rFont val="Tahoma"/>
            <family val="2"/>
          </rPr>
          <t>This is the number of possibilities if selections cannot be repeated and the order / positions are not important.</t>
        </r>
      </text>
    </comment>
    <comment ref="B19" authorId="0" shapeId="0" xr:uid="{00000000-0006-0000-0D00-000006000000}">
      <text>
        <r>
          <rPr>
            <b/>
            <sz val="8"/>
            <color indexed="81"/>
            <rFont val="Tahoma"/>
            <family val="2"/>
          </rPr>
          <t>Insert the number of items available for selection.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0" authorId="0" shapeId="0" xr:uid="{00000000-0006-0000-0D00-000007000000}">
      <text>
        <r>
          <rPr>
            <b/>
            <sz val="8"/>
            <color indexed="81"/>
            <rFont val="Tahoma"/>
            <family val="2"/>
          </rPr>
          <t>Insert the number of items to be selected.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5" authorId="0" shapeId="0" xr:uid="{00000000-0006-0000-0D00-000008000000}">
      <text>
        <r>
          <rPr>
            <b/>
            <sz val="8"/>
            <color indexed="81"/>
            <rFont val="Tahoma"/>
            <family val="2"/>
          </rPr>
          <t>This is the number of possibilities if selections can be repeated.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9" authorId="0" shapeId="0" xr:uid="{00000000-0006-0000-0D00-000009000000}">
      <text>
        <r>
          <rPr>
            <b/>
            <sz val="8"/>
            <color indexed="81"/>
            <rFont val="Tahoma"/>
            <family val="2"/>
          </rPr>
          <t>This is the number of possibilities if selections cannot be repeated but the order / positions are important.</t>
        </r>
      </text>
    </comment>
    <comment ref="F31" authorId="0" shapeId="0" xr:uid="{00000000-0006-0000-0D00-00000A000000}">
      <text>
        <r>
          <rPr>
            <b/>
            <sz val="8"/>
            <color indexed="81"/>
            <rFont val="Tahoma"/>
            <family val="2"/>
          </rPr>
          <t>This is the number of possibilities if selections cannot be repeated and the order / positions are not important.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DB6B1E50-42AC-4386-B36F-812D636571A3}">
      <text>
        <r>
          <rPr>
            <b/>
            <sz val="8"/>
            <color indexed="81"/>
            <rFont val="Tahoma"/>
            <family val="2"/>
          </rPr>
          <t>The number of trials in the binomial experiment.  The spread sheet will handle up to 100 trials.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 xr:uid="{A5A72562-D4A1-4A09-AC58-E285C2373282}">
      <text>
        <r>
          <rPr>
            <b/>
            <sz val="8"/>
            <color indexed="81"/>
            <rFont val="Tahoma"/>
            <family val="2"/>
          </rPr>
          <t>The probability of success.  The probability remains constant for all trials.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21A297BF-1DAF-4B09-85A0-DDEDDD690C79}">
      <text>
        <r>
          <rPr>
            <b/>
            <sz val="8"/>
            <color indexed="81"/>
            <rFont val="Tahoma"/>
            <family val="2"/>
          </rPr>
          <t>The number of trials in the binomial experiment.  The spread sheet will handle up to 100 trials.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 xr:uid="{D40A51F5-879E-49A4-BD93-81D5BDF790B0}">
      <text>
        <r>
          <rPr>
            <b/>
            <sz val="8"/>
            <color indexed="81"/>
            <rFont val="Tahoma"/>
            <family val="2"/>
          </rPr>
          <t>The probability of success.  The probability remains constant for all trials.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C540610C-A6D9-41E6-BD4D-16C2C943BF3E}">
      <text>
        <r>
          <rPr>
            <b/>
            <sz val="8"/>
            <color indexed="81"/>
            <rFont val="Tahoma"/>
            <family val="2"/>
          </rPr>
          <t>The number of trials in the binomial experiment.  The spread sheet will handle up to 100 trials.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 xr:uid="{8807C8D6-C238-4F86-8812-0CE39F1FCC5D}">
      <text>
        <r>
          <rPr>
            <b/>
            <sz val="8"/>
            <color indexed="81"/>
            <rFont val="Tahoma"/>
            <family val="2"/>
          </rPr>
          <t>The probability of success.  The probability remains constant for all trials.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00000000-0006-0000-1800-000001000000}">
      <text>
        <r>
          <rPr>
            <b/>
            <sz val="8"/>
            <color indexed="81"/>
            <rFont val="Tahoma"/>
            <family val="2"/>
          </rPr>
          <t>Input the value of the mean.</t>
        </r>
      </text>
    </comment>
    <comment ref="B4" authorId="0" shapeId="0" xr:uid="{00000000-0006-0000-1800-000002000000}">
      <text>
        <r>
          <rPr>
            <b/>
            <sz val="8"/>
            <color indexed="81"/>
            <rFont val="Tahoma"/>
            <family val="2"/>
          </rPr>
          <t>Input the value of the standard deviation.</t>
        </r>
      </text>
    </comment>
    <comment ref="E6" authorId="0" shapeId="0" xr:uid="{00000000-0006-0000-1800-000003000000}">
      <text>
        <r>
          <rPr>
            <b/>
            <sz val="8"/>
            <color indexed="81"/>
            <rFont val="Tahoma"/>
            <family val="2"/>
          </rPr>
          <t>Input the value for which you want to compute the probability of being less than.</t>
        </r>
      </text>
    </comment>
    <comment ref="E9" authorId="0" shapeId="0" xr:uid="{00000000-0006-0000-1800-000004000000}">
      <text>
        <r>
          <rPr>
            <b/>
            <sz val="8"/>
            <color indexed="81"/>
            <rFont val="Tahoma"/>
            <family val="2"/>
          </rPr>
          <t>Input the value for which you want to compute the probability of being greater than.</t>
        </r>
      </text>
    </comment>
    <comment ref="E12" authorId="0" shapeId="0" xr:uid="{00000000-0006-0000-1800-000005000000}">
      <text>
        <r>
          <rPr>
            <b/>
            <sz val="8"/>
            <color indexed="81"/>
            <rFont val="Tahoma"/>
            <family val="2"/>
          </rPr>
          <t>Input the lower value of the range for which you want to compute the probability.</t>
        </r>
      </text>
    </comment>
    <comment ref="G12" authorId="0" shapeId="0" xr:uid="{00000000-0006-0000-1800-000006000000}">
      <text>
        <r>
          <rPr>
            <b/>
            <sz val="8"/>
            <color indexed="81"/>
            <rFont val="Tahoma"/>
            <family val="2"/>
          </rPr>
          <t>Input the upper value of the range for which you want to compute the probability.</t>
        </r>
      </text>
    </comment>
    <comment ref="E15" authorId="0" shapeId="0" xr:uid="{00000000-0006-0000-1800-000007000000}">
      <text>
        <r>
          <rPr>
            <b/>
            <sz val="8"/>
            <color indexed="81"/>
            <rFont val="Tahoma"/>
            <family val="2"/>
          </rPr>
          <t>Input the percent above which your desired value lies.</t>
        </r>
      </text>
    </comment>
    <comment ref="E18" authorId="0" shapeId="0" xr:uid="{00000000-0006-0000-1800-000008000000}">
      <text>
        <r>
          <rPr>
            <b/>
            <sz val="8"/>
            <color indexed="81"/>
            <rFont val="Tahoma"/>
            <family val="2"/>
          </rPr>
          <t>Input the percent below which your desired value lies.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00000000-0006-0000-1900-000001000000}">
      <text>
        <r>
          <rPr>
            <b/>
            <sz val="8"/>
            <color indexed="81"/>
            <rFont val="Tahoma"/>
            <family val="2"/>
          </rPr>
          <t>Input the value of the mean.</t>
        </r>
      </text>
    </comment>
    <comment ref="B4" authorId="0" shapeId="0" xr:uid="{00000000-0006-0000-1900-000002000000}">
      <text>
        <r>
          <rPr>
            <b/>
            <sz val="8"/>
            <color indexed="81"/>
            <rFont val="Tahoma"/>
            <family val="2"/>
          </rPr>
          <t>Input the value of the standard deviation.</t>
        </r>
      </text>
    </comment>
    <comment ref="E6" authorId="0" shapeId="0" xr:uid="{00000000-0006-0000-1900-000003000000}">
      <text>
        <r>
          <rPr>
            <b/>
            <sz val="8"/>
            <color indexed="81"/>
            <rFont val="Tahoma"/>
            <family val="2"/>
          </rPr>
          <t>Input the value for which you want to compute the probability of being less than.</t>
        </r>
      </text>
    </comment>
    <comment ref="E9" authorId="0" shapeId="0" xr:uid="{00000000-0006-0000-1900-000004000000}">
      <text>
        <r>
          <rPr>
            <b/>
            <sz val="8"/>
            <color indexed="81"/>
            <rFont val="Tahoma"/>
            <family val="2"/>
          </rPr>
          <t>Input the value for which you want to compute the probability of being greater than.</t>
        </r>
      </text>
    </comment>
    <comment ref="E12" authorId="0" shapeId="0" xr:uid="{00000000-0006-0000-1900-000005000000}">
      <text>
        <r>
          <rPr>
            <b/>
            <sz val="8"/>
            <color indexed="81"/>
            <rFont val="Tahoma"/>
            <family val="2"/>
          </rPr>
          <t>Input the lower value of the range for which you want to compute the probability.</t>
        </r>
      </text>
    </comment>
    <comment ref="G12" authorId="0" shapeId="0" xr:uid="{00000000-0006-0000-1900-000006000000}">
      <text>
        <r>
          <rPr>
            <b/>
            <sz val="8"/>
            <color indexed="81"/>
            <rFont val="Tahoma"/>
            <family val="2"/>
          </rPr>
          <t>Input the upper value of the range for which you want to compute the probability.</t>
        </r>
      </text>
    </comment>
    <comment ref="E15" authorId="0" shapeId="0" xr:uid="{00000000-0006-0000-1900-000007000000}">
      <text>
        <r>
          <rPr>
            <b/>
            <sz val="8"/>
            <color indexed="81"/>
            <rFont val="Tahoma"/>
            <family val="2"/>
          </rPr>
          <t>Input the percent above which your desired value lies.</t>
        </r>
      </text>
    </comment>
    <comment ref="E18" authorId="0" shapeId="0" xr:uid="{00000000-0006-0000-1900-000008000000}">
      <text>
        <r>
          <rPr>
            <b/>
            <sz val="8"/>
            <color indexed="81"/>
            <rFont val="Tahoma"/>
            <family val="2"/>
          </rPr>
          <t>Input the percent below which your desired value lies.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00000000-0006-0000-1A00-000001000000}">
      <text>
        <r>
          <rPr>
            <b/>
            <sz val="8"/>
            <color indexed="81"/>
            <rFont val="Tahoma"/>
            <family val="2"/>
          </rPr>
          <t>Input the value of the mean.</t>
        </r>
      </text>
    </comment>
    <comment ref="B4" authorId="0" shapeId="0" xr:uid="{00000000-0006-0000-1A00-000002000000}">
      <text>
        <r>
          <rPr>
            <b/>
            <sz val="8"/>
            <color indexed="81"/>
            <rFont val="Tahoma"/>
            <family val="2"/>
          </rPr>
          <t>Input the value of the standard deviation.</t>
        </r>
      </text>
    </comment>
    <comment ref="E6" authorId="0" shapeId="0" xr:uid="{00000000-0006-0000-1A00-000003000000}">
      <text>
        <r>
          <rPr>
            <b/>
            <sz val="8"/>
            <color indexed="81"/>
            <rFont val="Tahoma"/>
            <family val="2"/>
          </rPr>
          <t>Input the value for which you want to compute the probability of being less than.</t>
        </r>
      </text>
    </comment>
    <comment ref="E9" authorId="0" shapeId="0" xr:uid="{00000000-0006-0000-1A00-000004000000}">
      <text>
        <r>
          <rPr>
            <b/>
            <sz val="8"/>
            <color indexed="81"/>
            <rFont val="Tahoma"/>
            <family val="2"/>
          </rPr>
          <t>Input the value for which you want to compute the probability of being greater than.</t>
        </r>
      </text>
    </comment>
    <comment ref="E12" authorId="0" shapeId="0" xr:uid="{00000000-0006-0000-1A00-000005000000}">
      <text>
        <r>
          <rPr>
            <b/>
            <sz val="8"/>
            <color indexed="81"/>
            <rFont val="Tahoma"/>
            <family val="2"/>
          </rPr>
          <t>Input the lower value of the range for which you want to compute the probability.</t>
        </r>
      </text>
    </comment>
    <comment ref="G12" authorId="0" shapeId="0" xr:uid="{00000000-0006-0000-1A00-000006000000}">
      <text>
        <r>
          <rPr>
            <b/>
            <sz val="8"/>
            <color indexed="81"/>
            <rFont val="Tahoma"/>
            <family val="2"/>
          </rPr>
          <t>Input the upper value of the range for which you want to compute the probability.</t>
        </r>
      </text>
    </comment>
    <comment ref="E15" authorId="0" shapeId="0" xr:uid="{00000000-0006-0000-1A00-000007000000}">
      <text>
        <r>
          <rPr>
            <b/>
            <sz val="8"/>
            <color indexed="81"/>
            <rFont val="Tahoma"/>
            <family val="2"/>
          </rPr>
          <t>Input the percent above which your desired value lies.</t>
        </r>
      </text>
    </comment>
    <comment ref="E18" authorId="0" shapeId="0" xr:uid="{00000000-0006-0000-1A00-000008000000}">
      <text>
        <r>
          <rPr>
            <b/>
            <sz val="8"/>
            <color indexed="81"/>
            <rFont val="Tahoma"/>
            <family val="2"/>
          </rPr>
          <t>Input the percent below which your desired value lies.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00000000-0006-0000-1B00-000001000000}">
      <text>
        <r>
          <rPr>
            <b/>
            <sz val="8"/>
            <color indexed="81"/>
            <rFont val="Tahoma"/>
            <family val="2"/>
          </rPr>
          <t>Input the value of the mean.</t>
        </r>
      </text>
    </comment>
    <comment ref="B4" authorId="0" shapeId="0" xr:uid="{00000000-0006-0000-1B00-000002000000}">
      <text>
        <r>
          <rPr>
            <b/>
            <sz val="8"/>
            <color indexed="81"/>
            <rFont val="Tahoma"/>
            <family val="2"/>
          </rPr>
          <t>Input the value of the standard deviation.</t>
        </r>
      </text>
    </comment>
    <comment ref="E6" authorId="0" shapeId="0" xr:uid="{00000000-0006-0000-1B00-000003000000}">
      <text>
        <r>
          <rPr>
            <b/>
            <sz val="8"/>
            <color indexed="81"/>
            <rFont val="Tahoma"/>
            <family val="2"/>
          </rPr>
          <t>Input the value for which you want to compute the probability of being less than.</t>
        </r>
      </text>
    </comment>
    <comment ref="E9" authorId="0" shapeId="0" xr:uid="{00000000-0006-0000-1B00-000004000000}">
      <text>
        <r>
          <rPr>
            <b/>
            <sz val="8"/>
            <color indexed="81"/>
            <rFont val="Tahoma"/>
            <family val="2"/>
          </rPr>
          <t>Input the value for which you want to compute the probability of being greater than.</t>
        </r>
      </text>
    </comment>
    <comment ref="E12" authorId="0" shapeId="0" xr:uid="{00000000-0006-0000-1B00-000005000000}">
      <text>
        <r>
          <rPr>
            <b/>
            <sz val="8"/>
            <color indexed="81"/>
            <rFont val="Tahoma"/>
            <family val="2"/>
          </rPr>
          <t>Input the lower value of the range for which you want to compute the probability.</t>
        </r>
      </text>
    </comment>
    <comment ref="G12" authorId="0" shapeId="0" xr:uid="{00000000-0006-0000-1B00-000006000000}">
      <text>
        <r>
          <rPr>
            <b/>
            <sz val="8"/>
            <color indexed="81"/>
            <rFont val="Tahoma"/>
            <family val="2"/>
          </rPr>
          <t>Input the upper value of the range for which you want to compute the probability.</t>
        </r>
      </text>
    </comment>
    <comment ref="E15" authorId="0" shapeId="0" xr:uid="{00000000-0006-0000-1B00-000007000000}">
      <text>
        <r>
          <rPr>
            <b/>
            <sz val="8"/>
            <color indexed="81"/>
            <rFont val="Tahoma"/>
            <family val="2"/>
          </rPr>
          <t>Input the percent above which your desired value lies.</t>
        </r>
      </text>
    </comment>
    <comment ref="E18" authorId="0" shapeId="0" xr:uid="{00000000-0006-0000-1B00-000008000000}">
      <text>
        <r>
          <rPr>
            <b/>
            <sz val="8"/>
            <color indexed="81"/>
            <rFont val="Tahoma"/>
            <family val="2"/>
          </rPr>
          <t>Input the percent below which your desired value lies.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61F01A8D-762F-4953-938E-8879C2BD3394}">
      <text>
        <r>
          <rPr>
            <b/>
            <sz val="8"/>
            <color indexed="81"/>
            <rFont val="Tahoma"/>
            <family val="2"/>
          </rPr>
          <t>Input the value of the mean.</t>
        </r>
      </text>
    </comment>
    <comment ref="B4" authorId="0" shapeId="0" xr:uid="{CEF8F6F2-8DF2-4F17-84DF-A3C81B09B317}">
      <text>
        <r>
          <rPr>
            <b/>
            <sz val="8"/>
            <color indexed="81"/>
            <rFont val="Tahoma"/>
            <family val="2"/>
          </rPr>
          <t>Input the value of the standard deviation.</t>
        </r>
      </text>
    </comment>
    <comment ref="E6" authorId="0" shapeId="0" xr:uid="{6DFE8471-DF38-4AC6-B44F-085495641B7D}">
      <text>
        <r>
          <rPr>
            <b/>
            <sz val="8"/>
            <color indexed="81"/>
            <rFont val="Tahoma"/>
            <family val="2"/>
          </rPr>
          <t>Input the value for which you want to compute the probability of being less than.</t>
        </r>
      </text>
    </comment>
    <comment ref="E9" authorId="0" shapeId="0" xr:uid="{1DDCE64E-7B4A-4E82-92E8-B14315287D07}">
      <text>
        <r>
          <rPr>
            <b/>
            <sz val="8"/>
            <color indexed="81"/>
            <rFont val="Tahoma"/>
            <family val="2"/>
          </rPr>
          <t>Input the value for which you want to compute the probability of being greater than.</t>
        </r>
      </text>
    </comment>
    <comment ref="E12" authorId="0" shapeId="0" xr:uid="{2520778F-061C-418B-B7A2-84980D752BB0}">
      <text>
        <r>
          <rPr>
            <b/>
            <sz val="8"/>
            <color indexed="81"/>
            <rFont val="Tahoma"/>
            <family val="2"/>
          </rPr>
          <t>Input the lower value of the range for which you want to compute the probability.</t>
        </r>
      </text>
    </comment>
    <comment ref="G12" authorId="0" shapeId="0" xr:uid="{C7082D0C-8FBD-4ABF-912C-224E344D3FFA}">
      <text>
        <r>
          <rPr>
            <b/>
            <sz val="8"/>
            <color indexed="81"/>
            <rFont val="Tahoma"/>
            <family val="2"/>
          </rPr>
          <t>Input the upper value of the range for which you want to compute the probability.</t>
        </r>
      </text>
    </comment>
    <comment ref="E15" authorId="0" shapeId="0" xr:uid="{B30F081C-5CF5-431C-BEFA-8570FA8A793E}">
      <text>
        <r>
          <rPr>
            <b/>
            <sz val="8"/>
            <color indexed="81"/>
            <rFont val="Tahoma"/>
            <family val="2"/>
          </rPr>
          <t>Input the percent above which your desired value lies.</t>
        </r>
      </text>
    </comment>
    <comment ref="E18" authorId="0" shapeId="0" xr:uid="{33E64591-2772-4341-A2AD-BC9A30D6B033}">
      <text>
        <r>
          <rPr>
            <b/>
            <sz val="8"/>
            <color indexed="81"/>
            <rFont val="Tahoma"/>
            <family val="2"/>
          </rPr>
          <t>Input the percent below which your desired value lies.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BB19511C-11E6-4C7E-A565-B52E652A476B}">
      <text>
        <r>
          <rPr>
            <b/>
            <sz val="8"/>
            <color indexed="81"/>
            <rFont val="Tahoma"/>
            <family val="2"/>
          </rPr>
          <t>Input the value of the mean.</t>
        </r>
      </text>
    </comment>
    <comment ref="B4" authorId="0" shapeId="0" xr:uid="{EF554CBD-2227-4301-9C9A-A60B2BF374D8}">
      <text>
        <r>
          <rPr>
            <b/>
            <sz val="8"/>
            <color indexed="81"/>
            <rFont val="Tahoma"/>
            <family val="2"/>
          </rPr>
          <t>Input the value of the standard deviation.</t>
        </r>
      </text>
    </comment>
    <comment ref="E6" authorId="0" shapeId="0" xr:uid="{677E209C-562A-43F3-ADDA-AF9E91937F55}">
      <text>
        <r>
          <rPr>
            <b/>
            <sz val="8"/>
            <color indexed="81"/>
            <rFont val="Tahoma"/>
            <family val="2"/>
          </rPr>
          <t>Input the value for which you want to compute the probability of being less than.</t>
        </r>
      </text>
    </comment>
    <comment ref="E9" authorId="0" shapeId="0" xr:uid="{20239852-7802-496F-921F-1F7B25BA572D}">
      <text>
        <r>
          <rPr>
            <b/>
            <sz val="8"/>
            <color indexed="81"/>
            <rFont val="Tahoma"/>
            <family val="2"/>
          </rPr>
          <t>Input the value for which you want to compute the probability of being greater than.</t>
        </r>
      </text>
    </comment>
    <comment ref="E12" authorId="0" shapeId="0" xr:uid="{D2CB7F29-1001-47E5-81C0-6ECD73529F3F}">
      <text>
        <r>
          <rPr>
            <b/>
            <sz val="8"/>
            <color indexed="81"/>
            <rFont val="Tahoma"/>
            <family val="2"/>
          </rPr>
          <t>Input the lower value of the range for which you want to compute the probability.</t>
        </r>
      </text>
    </comment>
    <comment ref="G12" authorId="0" shapeId="0" xr:uid="{5F61BF3F-D7CB-488D-A680-4E1253578346}">
      <text>
        <r>
          <rPr>
            <b/>
            <sz val="8"/>
            <color indexed="81"/>
            <rFont val="Tahoma"/>
            <family val="2"/>
          </rPr>
          <t>Input the upper value of the range for which you want to compute the probability.</t>
        </r>
      </text>
    </comment>
    <comment ref="E15" authorId="0" shapeId="0" xr:uid="{A1D8DD3C-91EC-47FD-A88E-2B445FDD4009}">
      <text>
        <r>
          <rPr>
            <b/>
            <sz val="8"/>
            <color indexed="81"/>
            <rFont val="Tahoma"/>
            <family val="2"/>
          </rPr>
          <t>Input the percent above which your desired value lies.</t>
        </r>
      </text>
    </comment>
    <comment ref="E18" authorId="0" shapeId="0" xr:uid="{E32DCF41-CBFA-4AAA-928A-3184DF63190D}">
      <text>
        <r>
          <rPr>
            <b/>
            <sz val="8"/>
            <color indexed="81"/>
            <rFont val="Tahoma"/>
            <family val="2"/>
          </rPr>
          <t>Input the percent below which your desired value lies.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Insert the number of items available for selection.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Insert the number of items to be selected.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This is the number of possibilities if selections can be repeated.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This is the number of possibilities if selections cannot be repeated but the order / positions are important.</t>
        </r>
      </text>
    </comment>
    <comment ref="F13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This is the number of possibilities if selections cannot be repeated and the order / positions are not important.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01FB3DE7-29DA-42BC-A9D2-6FACBA1CB505}">
      <text>
        <r>
          <rPr>
            <b/>
            <sz val="8"/>
            <color indexed="81"/>
            <rFont val="Tahoma"/>
            <family val="2"/>
          </rPr>
          <t>Input the value of the mean.</t>
        </r>
      </text>
    </comment>
    <comment ref="B4" authorId="0" shapeId="0" xr:uid="{AF527C11-651B-41F3-865C-3FEA36DD2A42}">
      <text>
        <r>
          <rPr>
            <b/>
            <sz val="8"/>
            <color indexed="81"/>
            <rFont val="Tahoma"/>
            <family val="2"/>
          </rPr>
          <t>Input the value of the standard deviation.</t>
        </r>
      </text>
    </comment>
    <comment ref="E6" authorId="0" shapeId="0" xr:uid="{C554C50F-F561-4674-AB6E-4C4F26E9EB9E}">
      <text>
        <r>
          <rPr>
            <b/>
            <sz val="8"/>
            <color indexed="81"/>
            <rFont val="Tahoma"/>
            <family val="2"/>
          </rPr>
          <t>Input the value for which you want to compute the probability of being less than.</t>
        </r>
      </text>
    </comment>
    <comment ref="E9" authorId="0" shapeId="0" xr:uid="{5D9A0FFC-713E-47D7-8DA1-89148BEC032A}">
      <text>
        <r>
          <rPr>
            <b/>
            <sz val="8"/>
            <color indexed="81"/>
            <rFont val="Tahoma"/>
            <family val="2"/>
          </rPr>
          <t>Input the value for which you want to compute the probability of being greater than.</t>
        </r>
      </text>
    </comment>
    <comment ref="E12" authorId="0" shapeId="0" xr:uid="{FD9BF1BD-0E6A-4D0E-A744-EE2E4B7C224E}">
      <text>
        <r>
          <rPr>
            <b/>
            <sz val="8"/>
            <color indexed="81"/>
            <rFont val="Tahoma"/>
            <family val="2"/>
          </rPr>
          <t>Input the lower value of the range for which you want to compute the probability.</t>
        </r>
      </text>
    </comment>
    <comment ref="G12" authorId="0" shapeId="0" xr:uid="{3001016A-1487-49F9-A7B4-0820FC197E8C}">
      <text>
        <r>
          <rPr>
            <b/>
            <sz val="8"/>
            <color indexed="81"/>
            <rFont val="Tahoma"/>
            <family val="2"/>
          </rPr>
          <t>Input the upper value of the range for which you want to compute the probability.</t>
        </r>
      </text>
    </comment>
    <comment ref="E15" authorId="0" shapeId="0" xr:uid="{ACDDB1C9-CFF6-49A5-9E1F-BF66EF89CD7F}">
      <text>
        <r>
          <rPr>
            <b/>
            <sz val="8"/>
            <color indexed="81"/>
            <rFont val="Tahoma"/>
            <family val="2"/>
          </rPr>
          <t>Input the percent above which your desired value lies.</t>
        </r>
      </text>
    </comment>
    <comment ref="E18" authorId="0" shapeId="0" xr:uid="{D5769274-65E8-4B0C-8FE2-E46261EECA21}">
      <text>
        <r>
          <rPr>
            <b/>
            <sz val="8"/>
            <color indexed="81"/>
            <rFont val="Tahoma"/>
            <family val="2"/>
          </rPr>
          <t>Input the percent below which your desired value lies.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37D15706-1F86-4FEE-B20A-0ACF1441A0F8}">
      <text>
        <r>
          <rPr>
            <b/>
            <sz val="8"/>
            <color indexed="81"/>
            <rFont val="Tahoma"/>
            <family val="2"/>
          </rPr>
          <t>Input the value of the mean.</t>
        </r>
      </text>
    </comment>
    <comment ref="B4" authorId="0" shapeId="0" xr:uid="{EA05EAF2-A1B4-47F9-82D4-F74B0611345A}">
      <text>
        <r>
          <rPr>
            <b/>
            <sz val="8"/>
            <color indexed="81"/>
            <rFont val="Tahoma"/>
            <family val="2"/>
          </rPr>
          <t>Input the value of the standard deviation.</t>
        </r>
      </text>
    </comment>
    <comment ref="E6" authorId="0" shapeId="0" xr:uid="{8445A051-5A26-4847-B683-B754C4387E51}">
      <text>
        <r>
          <rPr>
            <b/>
            <sz val="8"/>
            <color indexed="81"/>
            <rFont val="Tahoma"/>
            <family val="2"/>
          </rPr>
          <t>Input the value for which you want to compute the probability of being less than.</t>
        </r>
      </text>
    </comment>
    <comment ref="E9" authorId="0" shapeId="0" xr:uid="{D2654937-E52D-4F76-89D0-3557FEF1720A}">
      <text>
        <r>
          <rPr>
            <b/>
            <sz val="8"/>
            <color indexed="81"/>
            <rFont val="Tahoma"/>
            <family val="2"/>
          </rPr>
          <t>Input the value for which you want to compute the probability of being greater than.</t>
        </r>
      </text>
    </comment>
    <comment ref="E12" authorId="0" shapeId="0" xr:uid="{64FA67ED-9E96-4CFF-AD3D-A597317A8403}">
      <text>
        <r>
          <rPr>
            <b/>
            <sz val="8"/>
            <color indexed="81"/>
            <rFont val="Tahoma"/>
            <family val="2"/>
          </rPr>
          <t>Input the lower value of the range for which you want to compute the probability.</t>
        </r>
      </text>
    </comment>
    <comment ref="G12" authorId="0" shapeId="0" xr:uid="{F363AD14-B2AE-4FFD-9A95-8E2A3FC49D1E}">
      <text>
        <r>
          <rPr>
            <b/>
            <sz val="8"/>
            <color indexed="81"/>
            <rFont val="Tahoma"/>
            <family val="2"/>
          </rPr>
          <t>Input the upper value of the range for which you want to compute the probability.</t>
        </r>
      </text>
    </comment>
    <comment ref="E15" authorId="0" shapeId="0" xr:uid="{D94E9BD5-0E44-466A-B73B-D48B95E0A7E4}">
      <text>
        <r>
          <rPr>
            <b/>
            <sz val="8"/>
            <color indexed="81"/>
            <rFont val="Tahoma"/>
            <family val="2"/>
          </rPr>
          <t>Input the percent above which your desired value lies.</t>
        </r>
      </text>
    </comment>
    <comment ref="E18" authorId="0" shapeId="0" xr:uid="{9FE66736-A9EF-4AC8-BEE0-2B8185052DF0}">
      <text>
        <r>
          <rPr>
            <b/>
            <sz val="8"/>
            <color indexed="81"/>
            <rFont val="Tahoma"/>
            <family val="2"/>
          </rPr>
          <t>Input the percent below which your desired value lies.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1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Insert the number of items available for selection.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Insert the number of items to be selected.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This is the number of possibilities if selections can be repeated.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This is the number of possibilities if selections cannot be repeated but the order / positions are important.</t>
        </r>
      </text>
    </comment>
    <comment ref="F13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This is the number of possibilities if selections cannot be repeated and the order / positions are not important.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1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Insert the number of items available for selection.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Insert the number of items to be selected.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This is the number of possibilities if selections can be repeated.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This is the number of possibilities if selections cannot be repeated but the order / positions are important.</t>
        </r>
      </text>
    </comment>
    <comment ref="F13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This is the number of possibilities if selections cannot be repeated and the order / positions are not important.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Insert the number of items available for selection.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Insert the number of items to be selected.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This is the number of possibilities if selections can be repeated.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>This is the number of possibilities if selections cannot be repeated but the order / positions are important.</t>
        </r>
      </text>
    </comment>
    <comment ref="F13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>This is the number of possibilities if selections cannot be repeated and the order / positions are not important.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1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Insert the number of items available for selection.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" authorId="0" shapeId="0" xr:uid="{00000000-0006-0000-0900-000002000000}">
      <text>
        <r>
          <rPr>
            <b/>
            <sz val="8"/>
            <color indexed="81"/>
            <rFont val="Tahoma"/>
            <family val="2"/>
          </rPr>
          <t>Insert the number of items to be selected.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 shapeId="0" xr:uid="{00000000-0006-0000-0900-000003000000}">
      <text>
        <r>
          <rPr>
            <b/>
            <sz val="8"/>
            <color indexed="81"/>
            <rFont val="Tahoma"/>
            <family val="2"/>
          </rPr>
          <t>This is the number of possibilities if selections can be repeated.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>This is the number of possibilities if selections cannot be repeated but the order / positions are important.</t>
        </r>
      </text>
    </comment>
    <comment ref="F13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>This is the number of possibilities if selections cannot be repeated and the order / positions are not important.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1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Insert the number of items available for selection.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" authorId="0" shapeId="0" xr:uid="{00000000-0006-0000-0A00-000002000000}">
      <text>
        <r>
          <rPr>
            <b/>
            <sz val="8"/>
            <color indexed="81"/>
            <rFont val="Tahoma"/>
            <family val="2"/>
          </rPr>
          <t>Insert the number of items to be selected.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 shapeId="0" xr:uid="{00000000-0006-0000-0A00-000003000000}">
      <text>
        <r>
          <rPr>
            <b/>
            <sz val="8"/>
            <color indexed="81"/>
            <rFont val="Tahoma"/>
            <family val="2"/>
          </rPr>
          <t>This is the number of possibilities if selections can be repeated.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>This is the number of possibilities if selections cannot be repeated but the order / positions are important.</t>
        </r>
      </text>
    </comment>
    <comment ref="F13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>This is the number of possibilities if selections cannot be repeated and the order / positions are not important.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1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Insert the number of items available for selection.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" authorId="0" shapeId="0" xr:uid="{00000000-0006-0000-0B00-000002000000}">
      <text>
        <r>
          <rPr>
            <b/>
            <sz val="8"/>
            <color indexed="81"/>
            <rFont val="Tahoma"/>
            <family val="2"/>
          </rPr>
          <t>Insert the number of items to be selected.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 shapeId="0" xr:uid="{00000000-0006-0000-0B00-000003000000}">
      <text>
        <r>
          <rPr>
            <b/>
            <sz val="8"/>
            <color indexed="81"/>
            <rFont val="Tahoma"/>
            <family val="2"/>
          </rPr>
          <t>This is the number of possibilities if selections can be repeated.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>This is the number of possibilities if selections cannot be repeated but the order / positions are important.</t>
        </r>
      </text>
    </comment>
    <comment ref="F13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>This is the number of possibilities if selections cannot be repeated and the order / positions are not important.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1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Insert the number of items available for selection.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" authorId="0" shapeId="0" xr:uid="{00000000-0006-0000-0C00-000002000000}">
      <text>
        <r>
          <rPr>
            <b/>
            <sz val="8"/>
            <color indexed="81"/>
            <rFont val="Tahoma"/>
            <family val="2"/>
          </rPr>
          <t>Insert the number of items to be selected.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 shapeId="0" xr:uid="{00000000-0006-0000-0C00-000003000000}">
      <text>
        <r>
          <rPr>
            <b/>
            <sz val="8"/>
            <color indexed="81"/>
            <rFont val="Tahoma"/>
            <family val="2"/>
          </rPr>
          <t>This is the number of possibilities if selections can be repeated.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 xr:uid="{00000000-0006-0000-0C00-000004000000}">
      <text>
        <r>
          <rPr>
            <b/>
            <sz val="8"/>
            <color indexed="81"/>
            <rFont val="Tahoma"/>
            <family val="2"/>
          </rPr>
          <t>This is the number of possibilities if selections cannot be repeated but the order / positions are important.</t>
        </r>
      </text>
    </comment>
    <comment ref="F13" authorId="0" shapeId="0" xr:uid="{00000000-0006-0000-0C00-000005000000}">
      <text>
        <r>
          <rPr>
            <b/>
            <sz val="8"/>
            <color indexed="81"/>
            <rFont val="Tahoma"/>
            <family val="2"/>
          </rPr>
          <t>This is the number of possibilities if selections cannot be repeated and the order / positions are not important.</t>
        </r>
      </text>
    </comment>
  </commentList>
</comments>
</file>

<file path=xl/sharedStrings.xml><?xml version="1.0" encoding="utf-8"?>
<sst xmlns="http://schemas.openxmlformats.org/spreadsheetml/2006/main" count="611" uniqueCount="178">
  <si>
    <t>Range</t>
  </si>
  <si>
    <t>Mean</t>
  </si>
  <si>
    <t>Standard Deviation</t>
  </si>
  <si>
    <t>number to choose from</t>
  </si>
  <si>
    <t>number to choose</t>
  </si>
  <si>
    <t>Can I repeat myself?</t>
  </si>
  <si>
    <t>POWER</t>
  </si>
  <si>
    <t>Is order important?</t>
  </si>
  <si>
    <t>PERMUTATION</t>
  </si>
  <si>
    <t>PERMUTATIONS</t>
  </si>
  <si>
    <t>COMBINATION</t>
  </si>
  <si>
    <t>COMBINATIONS</t>
  </si>
  <si>
    <t>Since he must select 10 of 15 with order being a factor, there are 10,897,286,400 possibilities.</t>
  </si>
  <si>
    <r>
      <t xml:space="preserve">----- if YES </t>
    </r>
    <r>
      <rPr>
        <sz val="12"/>
        <rFont val="Wingdings"/>
        <charset val="2"/>
      </rPr>
      <t>à</t>
    </r>
  </si>
  <si>
    <r>
      <t xml:space="preserve">----- if NO  </t>
    </r>
    <r>
      <rPr>
        <sz val="12"/>
        <rFont val="Wingdings"/>
        <charset val="2"/>
      </rPr>
      <t>à</t>
    </r>
  </si>
  <si>
    <t>Since each value can be repeated, there are 100,000 possibilities.</t>
  </si>
  <si>
    <t>Since 5 different books must be read in any order, there are 15,504 possibilities.</t>
  </si>
  <si>
    <t>Since the same choice can be repeated up to 6 times, use the Power rule for a total of 729.</t>
  </si>
  <si>
    <t>For the ice cream, the person may choose 961 possibilities since he can choose the same flavor twice.</t>
  </si>
  <si>
    <t xml:space="preserve">There are 3 possible cones.  </t>
  </si>
  <si>
    <t>961 * 3 = 2883 possible 2-scoop ice cream cones.</t>
  </si>
  <si>
    <t>There are 1,000 possible 3-number sequences when repetition is allowed.</t>
  </si>
  <si>
    <t>There are 720 possible 3-number sequences when repetition is not allowed.</t>
  </si>
  <si>
    <t>There are 676 possible 2-letter sequences when repetition is allowed.</t>
  </si>
  <si>
    <t>There are 650 possible 2-letter sequences when repetition is not allowed.</t>
  </si>
  <si>
    <t>Part a) 676 * 1000 = 676,000 possible license plates when repetition is allowed.</t>
  </si>
  <si>
    <t>Part b) 650 * 720 = 468,000 possible license plates when repetition is not allowed.</t>
  </si>
  <si>
    <t>Probabilities Calculations</t>
  </si>
  <si>
    <t>Sample Space</t>
  </si>
  <si>
    <t>Totals</t>
  </si>
  <si>
    <t>Simple Probabilities</t>
  </si>
  <si>
    <t>Joint Probabilities</t>
  </si>
  <si>
    <t>Addition Rule</t>
  </si>
  <si>
    <t>Conditional Probabilities</t>
  </si>
  <si>
    <t>Gender</t>
  </si>
  <si>
    <t>3 * 2 * 4 * 5 =120</t>
  </si>
  <si>
    <t>3 * 5 * 4 = 60</t>
  </si>
  <si>
    <t>Binomial Probability Distribution</t>
  </si>
  <si>
    <t>Sample size</t>
  </si>
  <si>
    <t>Probability of success</t>
  </si>
  <si>
    <t>Binomial Probabilities Table</t>
  </si>
  <si>
    <t>at</t>
  </si>
  <si>
    <t>less</t>
  </si>
  <si>
    <t>greater</t>
  </si>
  <si>
    <t>exactly</t>
  </si>
  <si>
    <t>most</t>
  </si>
  <si>
    <t>than</t>
  </si>
  <si>
    <t>least</t>
  </si>
  <si>
    <t>X</t>
  </si>
  <si>
    <t>P(X)</t>
  </si>
  <si>
    <t>P(&lt;=X)</t>
  </si>
  <si>
    <t>P(&lt;X)</t>
  </si>
  <si>
    <t>P(&gt;X)</t>
  </si>
  <si>
    <t>P(&gt;=X)</t>
  </si>
  <si>
    <t>Normal Probability</t>
  </si>
  <si>
    <t>Mean =</t>
  </si>
  <si>
    <t>Standard Deviation =</t>
  </si>
  <si>
    <t>Compute probability:</t>
  </si>
  <si>
    <t>X &lt;</t>
  </si>
  <si>
    <t>==&gt;</t>
  </si>
  <si>
    <t>X &gt;</t>
  </si>
  <si>
    <t>&lt;= X &lt;=</t>
  </si>
  <si>
    <t>(i.e., between 2 values)</t>
  </si>
  <si>
    <t>Find actual score:</t>
  </si>
  <si>
    <t>Percentage ABOVE =</t>
  </si>
  <si>
    <t>(i.e. % greater than)</t>
  </si>
  <si>
    <t>Percentage BELOW =</t>
  </si>
  <si>
    <t>(i.e. % less than)</t>
  </si>
  <si>
    <t>Approximately 68% of all observations within 1 standard deviation of the mean</t>
  </si>
  <si>
    <t>Approximately 95% of all observations within 2 standard deviations of the mean</t>
  </si>
  <si>
    <t>Approximately 99.7% of all observations within 3 standard deviations of the mean</t>
  </si>
  <si>
    <r>
      <rPr>
        <b/>
        <sz val="12"/>
        <rFont val="Times New Roman"/>
        <family val="1"/>
      </rPr>
      <t xml:space="preserve">a) </t>
    </r>
    <r>
      <rPr>
        <b/>
        <sz val="12"/>
        <color indexed="12"/>
        <rFont val="Times New Roman"/>
        <family val="1"/>
      </rPr>
      <t>102 of the 200 are under $1 million, so the probability = 102/200 = 51%</t>
    </r>
  </si>
  <si>
    <r>
      <rPr>
        <b/>
        <sz val="12"/>
        <rFont val="Times New Roman"/>
        <family val="1"/>
      </rPr>
      <t xml:space="preserve">b) </t>
    </r>
    <r>
      <rPr>
        <b/>
        <sz val="12"/>
        <color indexed="12"/>
        <rFont val="Times New Roman"/>
        <family val="1"/>
      </rPr>
      <t>(61 + 37) of the 200 are over $1 million (using the Addition Rule), so the probability = 98/200 = 49%</t>
    </r>
  </si>
  <si>
    <r>
      <rPr>
        <b/>
        <sz val="12"/>
        <rFont val="Times New Roman"/>
        <family val="1"/>
      </rPr>
      <t xml:space="preserve">a) </t>
    </r>
    <r>
      <rPr>
        <b/>
        <sz val="12"/>
        <color indexed="12"/>
        <rFont val="Times New Roman"/>
        <family val="1"/>
      </rPr>
      <t>"not lose money" means "earns a profit" OR "breaks even" which is 50% + 30% = 80% probability</t>
    </r>
  </si>
  <si>
    <r>
      <rPr>
        <b/>
        <sz val="12"/>
        <rFont val="Times New Roman"/>
        <family val="1"/>
      </rPr>
      <t xml:space="preserve">b) </t>
    </r>
    <r>
      <rPr>
        <b/>
        <sz val="12"/>
        <color indexed="12"/>
        <rFont val="Times New Roman"/>
        <family val="1"/>
      </rPr>
      <t>"not lose money" is the complement (essentially every other possibility) of "breaking even" or "making a profit", so 100% - 80% = 20% probability</t>
    </r>
  </si>
  <si>
    <t>History</t>
  </si>
  <si>
    <t>Math</t>
  </si>
  <si>
    <t>First step is to set up the rows and columns.  The 2 variables are HISTORY and MATH.  The 2 possible values are PASS or FAIL for each.</t>
  </si>
  <si>
    <t>Let's assume there are 100 total students.  The probability of passing both is 50%, so 50 of the 100 pass math AND history.</t>
  </si>
  <si>
    <t>Since 60% pass history, and we already accounted for 50 of them, then there must be 10 that pass history AND fail math.</t>
  </si>
  <si>
    <t>Since 70% pass math, and we already accounted for 50 of them, then there must be 20 that pass math AND fail history.</t>
  </si>
  <si>
    <t>The last box gets the remaining 20 students who fail both courses.</t>
  </si>
  <si>
    <t>To compute the probability of passing math OR passing history, you would add 50 + 10 + 20 = 80 / 100 = 80%.</t>
  </si>
  <si>
    <t>M Pass</t>
  </si>
  <si>
    <t>M Fail</t>
  </si>
  <si>
    <t>H Pass</t>
  </si>
  <si>
    <t>H Fail</t>
  </si>
  <si>
    <t>You could also look at the ADDITION RULE section of the spreadsheet to find Prob(H Pass OR M Pass) = 80%.</t>
  </si>
  <si>
    <t xml:space="preserve">Without the use of a formula, you will have solved a probability problem using the tables. </t>
  </si>
  <si>
    <t>Checking</t>
  </si>
  <si>
    <t>Checking Y</t>
  </si>
  <si>
    <t>Checking N</t>
  </si>
  <si>
    <t>Savings</t>
  </si>
  <si>
    <t>Savings Y</t>
  </si>
  <si>
    <t>Savings N</t>
  </si>
  <si>
    <t xml:space="preserve">Start with 100.  50 have both accounts.  </t>
  </si>
  <si>
    <t>80 have checking so 30 must have checking but no savings.</t>
  </si>
  <si>
    <t>60 have savings, so 10 must have savings but no checking.</t>
  </si>
  <si>
    <t>That leaves 10 without either.</t>
  </si>
  <si>
    <t>prob of CHECKING Y or SAVINGS Y = 90%</t>
  </si>
  <si>
    <t>&lt;----ANSWER</t>
  </si>
  <si>
    <t>Sales</t>
  </si>
  <si>
    <t>Below avg</t>
  </si>
  <si>
    <t>Average</t>
  </si>
  <si>
    <t>Above avg</t>
  </si>
  <si>
    <t>Good</t>
  </si>
  <si>
    <t>Excellent</t>
  </si>
  <si>
    <t>Fair</t>
  </si>
  <si>
    <t>Potential for Advancement</t>
  </si>
  <si>
    <t>prob(Above avg AND Excellent) = 27%. This is just 135 out of 500.</t>
  </si>
  <si>
    <t>Since they are 4 different people (no repeats) and the order is not a factor in choosing a foursome,</t>
  </si>
  <si>
    <t>then use the combinations.  There are 4,845 possible foursomes from 20 golfers.</t>
  </si>
  <si>
    <t>Since the 537 is already set, we are looking for the number of possible 4 digit patterns with the last 4 digits.</t>
  </si>
  <si>
    <t>There are 10 digits to choose from and we are choosing 4 that can be repeated, so 10,000 possible phone numbers.</t>
  </si>
  <si>
    <t>You could also realize that the values range from 0000 to 9999 which equals 10,000 possibilities.</t>
  </si>
  <si>
    <t>To choose 5 cities in all possible orders, there are no repeats, but order matters, so use permutations.</t>
  </si>
  <si>
    <t>There are 120 possible routes.</t>
  </si>
  <si>
    <t>Supp 12-1)</t>
  </si>
  <si>
    <t>Supp 12-2)</t>
  </si>
  <si>
    <t>Since 3 out of 7 are being selected, they cannot be repeated but the order matters (who gets what division.)</t>
  </si>
  <si>
    <t>Using permutations, there are 210 possible ways to choose the 3 heads.</t>
  </si>
  <si>
    <t>5.20</t>
  </si>
  <si>
    <r>
      <rPr>
        <b/>
        <sz val="12"/>
        <rFont val="Times New Roman"/>
        <family val="1"/>
      </rPr>
      <t xml:space="preserve">a) </t>
    </r>
    <r>
      <rPr>
        <b/>
        <sz val="12"/>
        <color indexed="12"/>
        <rFont val="Times New Roman"/>
        <family val="1"/>
      </rPr>
      <t>57 of the 100 are production workers, so the probability = 57%</t>
    </r>
  </si>
  <si>
    <r>
      <rPr>
        <b/>
        <sz val="12"/>
        <rFont val="Times New Roman"/>
        <family val="1"/>
      </rPr>
      <t xml:space="preserve">b) </t>
    </r>
    <r>
      <rPr>
        <b/>
        <sz val="12"/>
        <color indexed="12"/>
        <rFont val="Times New Roman"/>
        <family val="1"/>
      </rPr>
      <t>57 production workers + 40 supervisors = 97 out of 100 that are production workers or supervisors, so the probability = 97%</t>
    </r>
  </si>
  <si>
    <r>
      <rPr>
        <b/>
        <sz val="12"/>
        <rFont val="Times New Roman"/>
        <family val="1"/>
      </rPr>
      <t xml:space="preserve">c) </t>
    </r>
    <r>
      <rPr>
        <b/>
        <sz val="12"/>
        <color indexed="12"/>
        <rFont val="Times New Roman"/>
        <family val="1"/>
      </rPr>
      <t>100 - 97 = 3 that are neither production workers nor supervisors, so the probability = 3%</t>
    </r>
  </si>
  <si>
    <t>Acct</t>
  </si>
  <si>
    <t>Mgt</t>
  </si>
  <si>
    <t>Finance</t>
  </si>
  <si>
    <t>Major</t>
  </si>
  <si>
    <t>Male</t>
  </si>
  <si>
    <t>Female</t>
  </si>
  <si>
    <t>part a) prob = 40% or 200/500</t>
  </si>
  <si>
    <t>b) 100 finance + 200 accounting = 300 / 500 = 60%</t>
  </si>
  <si>
    <t>part c) prob = 60% or 300/500</t>
  </si>
  <si>
    <t>part e) prob = 33% or 100/300</t>
  </si>
  <si>
    <t>Age</t>
  </si>
  <si>
    <t>&lt; 20</t>
  </si>
  <si>
    <t>20 - 40</t>
  </si>
  <si>
    <t>&gt; 40</t>
  </si>
  <si>
    <t>Violent</t>
  </si>
  <si>
    <t>Non-violent</t>
  </si>
  <si>
    <t>Crime</t>
  </si>
  <si>
    <t>part a) prob = 55%</t>
  </si>
  <si>
    <t>part b) 24% were over 40, so 76% were less than 40</t>
  </si>
  <si>
    <t>part c) prob = 63%</t>
  </si>
  <si>
    <t>part d) prob = 33%</t>
  </si>
  <si>
    <t>a) prob(9) = 38.74%</t>
  </si>
  <si>
    <t>c) prob(&gt;5) = 99.17%</t>
  </si>
  <si>
    <t>b) prob(&lt;5) = .09%</t>
  </si>
  <si>
    <t>d) prob(at least 7) = 94.7%</t>
  </si>
  <si>
    <t>a) Prob(zero) = 35.85%</t>
  </si>
  <si>
    <t>b) Prob(at least 1) = 64.15%</t>
  </si>
  <si>
    <t>c) Prob(&gt;2) = 7.55%</t>
  </si>
  <si>
    <t>a) Expect 6 to make a purchase (30% of 20)</t>
  </si>
  <si>
    <t>b) Prob(5) = 17.89%</t>
  </si>
  <si>
    <t>c) Prob(at least 10) = 4.8%</t>
  </si>
  <si>
    <t>d) Prob(at least 1) = 99.92%, so very likely</t>
  </si>
  <si>
    <t>--&gt; a) prob = 15.24%</t>
  </si>
  <si>
    <t>--&gt; b) prob = 0.62%</t>
  </si>
  <si>
    <t>--&gt; a) prob = 7.66%</t>
  </si>
  <si>
    <t>--&gt; b) prob = 92.34%</t>
  </si>
  <si>
    <t>--&gt; c) prob = 11.91%</t>
  </si>
  <si>
    <t>---&gt; 7.23 ounces</t>
  </si>
  <si>
    <t>---&gt; inventory of 1570.09 means only 5% chance of running out of stock</t>
  </si>
  <si>
    <t>---&gt; a) prob = 40.88%</t>
  </si>
  <si>
    <t>---&gt; a) prob = 9.12%</t>
  </si>
  <si>
    <t>---&gt; b) prob = 9.12%</t>
  </si>
  <si>
    <t>---&gt; e) 5.25 minutes</t>
  </si>
  <si>
    <t>---&gt; a) prob = 30.02%</t>
  </si>
  <si>
    <t>---&gt; b) prob = 25.7%</t>
  </si>
  <si>
    <t>---&gt; c) prob = .12% with no dental expenses</t>
  </si>
  <si>
    <t>---&gt; d) $1818.25</t>
  </si>
  <si>
    <t>---&gt; a) prob = 0.47%</t>
  </si>
  <si>
    <t>---&gt; b) prob = 12.41%</t>
  </si>
  <si>
    <t>---&gt; c) prob = 84.13%</t>
  </si>
  <si>
    <t>---&gt; d) prob(&gt;70000) = 0%, so not reasonable to conclude trucks driven 70000 miles</t>
  </si>
  <si>
    <t>---&gt; b) prob = 14.93%</t>
  </si>
  <si>
    <t>---&gt; c) prob = $44.33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</si>
</sst>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2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2"/>
      <name val="Wingdings"/>
      <charset val="2"/>
    </font>
    <font>
      <b/>
      <sz val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color indexed="51"/>
      <name val="Arial"/>
      <family val="2"/>
    </font>
    <font>
      <b/>
      <sz val="12"/>
      <color indexed="61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2"/>
      <color indexed="12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 applyProtection="1"/>
    <xf numFmtId="0" fontId="6" fillId="2" borderId="0" xfId="0" applyFont="1" applyFill="1" applyProtection="1"/>
    <xf numFmtId="0" fontId="7" fillId="3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2" fillId="2" borderId="0" xfId="0" applyFont="1" applyFill="1" applyProtection="1"/>
    <xf numFmtId="0" fontId="8" fillId="2" borderId="0" xfId="0" applyFont="1" applyFill="1" applyProtection="1"/>
    <xf numFmtId="0" fontId="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2" borderId="0" xfId="0" applyFont="1" applyFill="1" applyProtection="1"/>
    <xf numFmtId="0" fontId="6" fillId="2" borderId="2" xfId="0" applyFont="1" applyFill="1" applyBorder="1" applyProtection="1"/>
    <xf numFmtId="165" fontId="7" fillId="2" borderId="3" xfId="1" applyNumberFormat="1" applyFont="1" applyFill="1" applyBorder="1" applyProtection="1"/>
    <xf numFmtId="0" fontId="1" fillId="0" borderId="0" xfId="0" applyFont="1" applyProtection="1">
      <protection locked="0"/>
    </xf>
    <xf numFmtId="0" fontId="6" fillId="0" borderId="4" xfId="0" applyFont="1" applyBorder="1" applyProtection="1"/>
    <xf numFmtId="165" fontId="7" fillId="0" borderId="1" xfId="1" applyNumberFormat="1" applyFont="1" applyBorder="1" applyProtection="1"/>
    <xf numFmtId="0" fontId="0" fillId="0" borderId="4" xfId="0" applyBorder="1" applyProtection="1"/>
    <xf numFmtId="0" fontId="6" fillId="2" borderId="4" xfId="0" applyFont="1" applyFill="1" applyBorder="1" applyProtection="1"/>
    <xf numFmtId="165" fontId="7" fillId="2" borderId="1" xfId="1" applyNumberFormat="1" applyFont="1" applyFill="1" applyBorder="1" applyProtection="1"/>
    <xf numFmtId="0" fontId="10" fillId="0" borderId="0" xfId="0" applyFont="1" applyProtection="1">
      <protection locked="0"/>
    </xf>
    <xf numFmtId="0" fontId="6" fillId="2" borderId="5" xfId="0" applyFont="1" applyFill="1" applyBorder="1" applyProtection="1"/>
    <xf numFmtId="165" fontId="7" fillId="2" borderId="6" xfId="1" applyNumberFormat="1" applyFont="1" applyFill="1" applyBorder="1" applyProtection="1"/>
    <xf numFmtId="0" fontId="4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165" fontId="7" fillId="0" borderId="0" xfId="1" applyNumberFormat="1" applyFont="1" applyBorder="1" applyProtection="1">
      <protection locked="0"/>
    </xf>
    <xf numFmtId="0" fontId="2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2" fillId="0" borderId="0" xfId="0" applyFont="1" applyAlignment="1" applyProtection="1">
      <alignment horizontal="left" indent="12"/>
      <protection locked="0"/>
    </xf>
    <xf numFmtId="0" fontId="0" fillId="0" borderId="0" xfId="0" applyFill="1" applyProtection="1">
      <protection locked="0"/>
    </xf>
    <xf numFmtId="0" fontId="6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6" fillId="2" borderId="2" xfId="0" applyFont="1" applyFill="1" applyBorder="1" applyProtection="1">
      <protection locked="0"/>
    </xf>
    <xf numFmtId="165" fontId="7" fillId="2" borderId="3" xfId="1" applyNumberFormat="1" applyFont="1" applyFill="1" applyBorder="1" applyProtection="1">
      <protection locked="0"/>
    </xf>
    <xf numFmtId="0" fontId="6" fillId="0" borderId="4" xfId="0" applyFont="1" applyBorder="1" applyProtection="1">
      <protection locked="0"/>
    </xf>
    <xf numFmtId="165" fontId="7" fillId="0" borderId="1" xfId="1" applyNumberFormat="1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6" fillId="2" borderId="4" xfId="0" applyFont="1" applyFill="1" applyBorder="1" applyProtection="1">
      <protection locked="0"/>
    </xf>
    <xf numFmtId="165" fontId="7" fillId="2" borderId="1" xfId="1" applyNumberFormat="1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165" fontId="7" fillId="2" borderId="6" xfId="1" applyNumberFormat="1" applyFont="1" applyFill="1" applyBorder="1" applyProtection="1">
      <protection locked="0"/>
    </xf>
    <xf numFmtId="0" fontId="7" fillId="2" borderId="0" xfId="0" applyFont="1" applyFill="1" applyProtection="1"/>
    <xf numFmtId="0" fontId="7" fillId="2" borderId="7" xfId="0" applyFont="1" applyFill="1" applyBorder="1" applyProtection="1"/>
    <xf numFmtId="0" fontId="0" fillId="0" borderId="8" xfId="0" applyBorder="1" applyProtection="1"/>
    <xf numFmtId="0" fontId="7" fillId="3" borderId="8" xfId="0" applyFont="1" applyFill="1" applyBorder="1" applyAlignment="1" applyProtection="1">
      <alignment horizontal="centerContinuous"/>
      <protection locked="0"/>
    </xf>
    <xf numFmtId="0" fontId="0" fillId="3" borderId="8" xfId="0" applyFill="1" applyBorder="1" applyAlignment="1" applyProtection="1">
      <alignment horizontal="centerContinuous"/>
      <protection locked="0"/>
    </xf>
    <xf numFmtId="0" fontId="0" fillId="0" borderId="9" xfId="0" applyBorder="1" applyProtection="1"/>
    <xf numFmtId="0" fontId="0" fillId="0" borderId="0" xfId="0" applyFill="1" applyBorder="1" applyProtection="1">
      <protection locked="0"/>
    </xf>
    <xf numFmtId="0" fontId="0" fillId="0" borderId="10" xfId="0" applyBorder="1" applyProtection="1"/>
    <xf numFmtId="0" fontId="0" fillId="0" borderId="0" xfId="0" applyBorder="1" applyProtection="1"/>
    <xf numFmtId="0" fontId="7" fillId="3" borderId="11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Protection="1">
      <protection locked="0"/>
    </xf>
    <xf numFmtId="0" fontId="7" fillId="2" borderId="11" xfId="0" applyFont="1" applyFill="1" applyBorder="1" applyProtection="1"/>
    <xf numFmtId="0" fontId="0" fillId="0" borderId="10" xfId="0" applyBorder="1" applyAlignment="1" applyProtection="1">
      <alignment horizontal="center"/>
    </xf>
    <xf numFmtId="0" fontId="0" fillId="0" borderId="12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left"/>
    </xf>
    <xf numFmtId="2" fontId="0" fillId="0" borderId="0" xfId="0" applyNumberFormat="1" applyFill="1" applyProtection="1">
      <protection locked="0"/>
    </xf>
    <xf numFmtId="0" fontId="6" fillId="0" borderId="0" xfId="5"/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7" fillId="2" borderId="0" xfId="5" applyFont="1" applyFill="1" applyProtection="1"/>
    <xf numFmtId="0" fontId="7" fillId="2" borderId="0" xfId="5" applyFont="1" applyFill="1" applyAlignment="1" applyProtection="1">
      <alignment horizontal="center"/>
    </xf>
    <xf numFmtId="0" fontId="7" fillId="2" borderId="0" xfId="5" applyFont="1" applyFill="1" applyAlignment="1" applyProtection="1">
      <alignment horizontal="right"/>
    </xf>
    <xf numFmtId="0" fontId="7" fillId="0" borderId="0" xfId="5" applyFont="1" applyAlignment="1" applyProtection="1">
      <alignment horizontal="right"/>
      <protection locked="0"/>
    </xf>
    <xf numFmtId="0" fontId="6" fillId="0" borderId="0" xfId="5" applyProtection="1">
      <protection locked="0"/>
    </xf>
    <xf numFmtId="0" fontId="6" fillId="2" borderId="0" xfId="5" applyFont="1" applyFill="1" applyProtection="1"/>
    <xf numFmtId="0" fontId="7" fillId="3" borderId="0" xfId="5" applyFont="1" applyFill="1" applyAlignment="1" applyProtection="1">
      <alignment horizontal="center"/>
      <protection locked="0"/>
    </xf>
    <xf numFmtId="2" fontId="7" fillId="3" borderId="0" xfId="5" applyNumberFormat="1" applyFont="1" applyFill="1" applyAlignment="1" applyProtection="1">
      <alignment horizontal="center"/>
      <protection locked="0"/>
    </xf>
    <xf numFmtId="0" fontId="7" fillId="0" borderId="0" xfId="5" applyFont="1" applyProtection="1">
      <protection locked="0"/>
    </xf>
    <xf numFmtId="0" fontId="6" fillId="2" borderId="0" xfId="5" applyFont="1" applyFill="1" applyAlignment="1" applyProtection="1">
      <alignment horizontal="left"/>
    </xf>
    <xf numFmtId="164" fontId="7" fillId="2" borderId="0" xfId="2" applyNumberFormat="1" applyFont="1" applyFill="1" applyAlignment="1" applyProtection="1">
      <alignment horizontal="center"/>
    </xf>
    <xf numFmtId="0" fontId="13" fillId="0" borderId="0" xfId="5" applyFont="1" applyAlignment="1" applyProtection="1">
      <alignment horizontal="right"/>
    </xf>
    <xf numFmtId="0" fontId="13" fillId="2" borderId="0" xfId="5" applyFont="1" applyFill="1" applyAlignment="1" applyProtection="1">
      <alignment horizontal="center"/>
    </xf>
    <xf numFmtId="0" fontId="7" fillId="0" borderId="0" xfId="5" applyFont="1" applyAlignment="1" applyProtection="1">
      <alignment horizontal="center"/>
    </xf>
    <xf numFmtId="0" fontId="13" fillId="2" borderId="0" xfId="5" applyFont="1" applyFill="1" applyAlignment="1" applyProtection="1">
      <alignment horizontal="right"/>
    </xf>
    <xf numFmtId="0" fontId="7" fillId="2" borderId="13" xfId="5" applyFont="1" applyFill="1" applyBorder="1" applyAlignment="1" applyProtection="1">
      <alignment horizontal="center"/>
    </xf>
    <xf numFmtId="0" fontId="6" fillId="2" borderId="13" xfId="5" applyFont="1" applyFill="1" applyBorder="1" applyAlignment="1" applyProtection="1">
      <alignment horizontal="right"/>
    </xf>
    <xf numFmtId="0" fontId="6" fillId="0" borderId="13" xfId="5" applyFont="1" applyBorder="1" applyAlignment="1" applyProtection="1">
      <alignment horizontal="right"/>
    </xf>
    <xf numFmtId="0" fontId="6" fillId="2" borderId="0" xfId="5" applyFont="1" applyFill="1" applyAlignment="1" applyProtection="1">
      <alignment horizontal="center"/>
    </xf>
    <xf numFmtId="10" fontId="7" fillId="2" borderId="0" xfId="6" applyNumberFormat="1" applyFont="1" applyFill="1" applyAlignment="1" applyProtection="1">
      <alignment horizontal="right"/>
    </xf>
    <xf numFmtId="10" fontId="7" fillId="0" borderId="0" xfId="6" applyNumberFormat="1" applyFont="1" applyAlignment="1" applyProtection="1">
      <alignment horizontal="right"/>
    </xf>
    <xf numFmtId="0" fontId="6" fillId="0" borderId="0" xfId="5" applyFill="1" applyProtection="1">
      <protection locked="0"/>
    </xf>
    <xf numFmtId="0" fontId="7" fillId="0" borderId="0" xfId="5" applyFont="1" applyAlignment="1" applyProtection="1">
      <alignment horizontal="center"/>
      <protection locked="0"/>
    </xf>
    <xf numFmtId="0" fontId="14" fillId="2" borderId="0" xfId="5" applyFont="1" applyFill="1" applyAlignment="1" applyProtection="1">
      <alignment horizontal="left"/>
    </xf>
    <xf numFmtId="0" fontId="6" fillId="2" borderId="0" xfId="5" applyFill="1" applyProtection="1"/>
    <xf numFmtId="0" fontId="6" fillId="0" borderId="0" xfId="5" applyAlignment="1" applyProtection="1">
      <alignment horizontal="center"/>
      <protection locked="0"/>
    </xf>
    <xf numFmtId="0" fontId="6" fillId="2" borderId="0" xfId="5" applyFont="1" applyFill="1" applyBorder="1" applyAlignment="1" applyProtection="1">
      <alignment horizontal="center"/>
    </xf>
    <xf numFmtId="0" fontId="7" fillId="5" borderId="0" xfId="5" applyFont="1" applyFill="1" applyBorder="1" applyProtection="1">
      <protection locked="0"/>
    </xf>
    <xf numFmtId="0" fontId="7" fillId="0" borderId="0" xfId="5" applyFont="1" applyBorder="1" applyProtection="1">
      <protection locked="0"/>
    </xf>
    <xf numFmtId="0" fontId="7" fillId="0" borderId="0" xfId="5" applyFont="1" applyBorder="1" applyAlignment="1" applyProtection="1">
      <alignment horizontal="center"/>
      <protection locked="0"/>
    </xf>
    <xf numFmtId="0" fontId="6" fillId="2" borderId="0" xfId="5" applyFont="1" applyFill="1" applyBorder="1" applyAlignment="1" applyProtection="1">
      <alignment horizontal="right"/>
    </xf>
    <xf numFmtId="0" fontId="7" fillId="3" borderId="0" xfId="2" applyNumberFormat="1" applyFont="1" applyFill="1" applyBorder="1" applyAlignment="1" applyProtection="1">
      <alignment horizontal="center"/>
      <protection locked="0"/>
    </xf>
    <xf numFmtId="0" fontId="6" fillId="2" borderId="0" xfId="5" quotePrefix="1" applyFill="1" applyAlignment="1" applyProtection="1">
      <alignment horizontal="center"/>
    </xf>
    <xf numFmtId="10" fontId="7" fillId="2" borderId="14" xfId="6" applyNumberFormat="1" applyFont="1" applyFill="1" applyBorder="1" applyAlignment="1" applyProtection="1">
      <alignment horizontal="center"/>
    </xf>
    <xf numFmtId="0" fontId="6" fillId="0" borderId="0" xfId="5" quotePrefix="1" applyFont="1" applyAlignment="1" applyProtection="1">
      <alignment horizontal="left"/>
      <protection locked="0"/>
    </xf>
    <xf numFmtId="0" fontId="7" fillId="0" borderId="0" xfId="2" applyNumberFormat="1" applyFont="1" applyBorder="1" applyAlignment="1" applyProtection="1">
      <alignment horizontal="center"/>
      <protection locked="0"/>
    </xf>
    <xf numFmtId="0" fontId="6" fillId="0" borderId="0" xfId="5" quotePrefix="1" applyAlignment="1" applyProtection="1">
      <alignment horizontal="left"/>
      <protection locked="0"/>
    </xf>
    <xf numFmtId="0" fontId="13" fillId="2" borderId="0" xfId="5" applyFont="1" applyFill="1" applyBorder="1" applyAlignment="1" applyProtection="1">
      <alignment horizontal="center"/>
    </xf>
    <xf numFmtId="0" fontId="6" fillId="0" borderId="0" xfId="5" applyBorder="1" applyProtection="1">
      <protection locked="0"/>
    </xf>
    <xf numFmtId="0" fontId="6" fillId="0" borderId="0" xfId="5" applyBorder="1" applyAlignment="1" applyProtection="1">
      <alignment horizontal="center"/>
      <protection locked="0"/>
    </xf>
    <xf numFmtId="10" fontId="7" fillId="3" borderId="0" xfId="6" applyNumberFormat="1" applyFont="1" applyFill="1" applyBorder="1" applyAlignment="1" applyProtection="1">
      <alignment horizontal="right"/>
      <protection locked="0"/>
    </xf>
    <xf numFmtId="9" fontId="7" fillId="0" borderId="0" xfId="6" applyFont="1" applyBorder="1" applyAlignment="1" applyProtection="1">
      <alignment horizontal="left"/>
      <protection locked="0"/>
    </xf>
    <xf numFmtId="2" fontId="7" fillId="2" borderId="14" xfId="5" applyNumberFormat="1" applyFont="1" applyFill="1" applyBorder="1" applyAlignment="1" applyProtection="1">
      <alignment horizontal="center"/>
    </xf>
    <xf numFmtId="0" fontId="15" fillId="0" borderId="0" xfId="5" applyFont="1" applyProtection="1">
      <protection locked="0"/>
    </xf>
    <xf numFmtId="0" fontId="2" fillId="0" borderId="0" xfId="5" applyFont="1" applyProtection="1">
      <protection locked="0"/>
    </xf>
    <xf numFmtId="0" fontId="2" fillId="0" borderId="0" xfId="5" applyFont="1" applyAlignment="1" applyProtection="1">
      <alignment horizontal="center"/>
      <protection locked="0"/>
    </xf>
    <xf numFmtId="0" fontId="16" fillId="0" borderId="0" xfId="5" applyFont="1" applyProtection="1">
      <protection locked="0"/>
    </xf>
    <xf numFmtId="0" fontId="17" fillId="0" borderId="0" xfId="5" applyFont="1" applyProtection="1">
      <protection locked="0"/>
    </xf>
    <xf numFmtId="0" fontId="6" fillId="0" borderId="0" xfId="5" applyFont="1" applyAlignment="1" applyProtection="1">
      <alignment horizontal="left"/>
      <protection locked="0"/>
    </xf>
    <xf numFmtId="9" fontId="7" fillId="2" borderId="11" xfId="8" applyFont="1" applyFill="1" applyBorder="1" applyProtection="1"/>
    <xf numFmtId="0" fontId="10" fillId="0" borderId="0" xfId="5" applyFont="1" applyAlignment="1">
      <alignment horizontal="center"/>
    </xf>
    <xf numFmtId="0" fontId="19" fillId="0" borderId="0" xfId="5" applyFont="1"/>
    <xf numFmtId="0" fontId="10" fillId="0" borderId="0" xfId="5" applyFont="1"/>
    <xf numFmtId="0" fontId="4" fillId="0" borderId="0" xfId="5" applyFont="1" applyAlignment="1">
      <alignment horizontal="center"/>
    </xf>
    <xf numFmtId="0" fontId="4" fillId="0" borderId="0" xfId="5" applyFont="1"/>
    <xf numFmtId="0" fontId="6" fillId="0" borderId="0" xfId="5" applyAlignment="1">
      <alignment horizontal="center"/>
    </xf>
    <xf numFmtId="0" fontId="4" fillId="0" borderId="0" xfId="5" applyFont="1" applyAlignment="1">
      <alignment horizontal="left" indent="2"/>
    </xf>
    <xf numFmtId="0" fontId="10" fillId="0" borderId="0" xfId="5" quotePrefix="1" applyFont="1" applyAlignment="1">
      <alignment horizontal="center"/>
    </xf>
    <xf numFmtId="0" fontId="20" fillId="0" borderId="0" xfId="5" applyFont="1"/>
    <xf numFmtId="0" fontId="21" fillId="0" borderId="0" xfId="0" applyFont="1" applyProtection="1">
      <protection locked="0"/>
    </xf>
    <xf numFmtId="0" fontId="7" fillId="2" borderId="11" xfId="0" applyFont="1" applyFill="1" applyBorder="1" applyAlignment="1" applyProtection="1">
      <alignment horizontal="center"/>
    </xf>
    <xf numFmtId="0" fontId="7" fillId="6" borderId="0" xfId="4" applyFont="1" applyFill="1" applyProtection="1">
      <protection locked="0"/>
    </xf>
    <xf numFmtId="0" fontId="2" fillId="7" borderId="0" xfId="0" applyFont="1" applyFill="1" applyProtection="1">
      <protection locked="0"/>
    </xf>
    <xf numFmtId="0" fontId="10" fillId="0" borderId="0" xfId="5" applyFont="1" applyAlignment="1"/>
    <xf numFmtId="0" fontId="10" fillId="0" borderId="0" xfId="0" applyFont="1"/>
    <xf numFmtId="0" fontId="7" fillId="2" borderId="15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</xf>
    <xf numFmtId="0" fontId="6" fillId="8" borderId="0" xfId="0" applyFont="1" applyFill="1" applyProtection="1">
      <protection locked="0"/>
    </xf>
    <xf numFmtId="0" fontId="7" fillId="8" borderId="0" xfId="0" applyFont="1" applyFill="1" applyProtection="1">
      <protection locked="0"/>
    </xf>
    <xf numFmtId="10" fontId="7" fillId="0" borderId="0" xfId="6" applyNumberFormat="1" applyFont="1" applyFill="1" applyAlignment="1" applyProtection="1">
      <alignment horizontal="right"/>
    </xf>
    <xf numFmtId="10" fontId="7" fillId="9" borderId="0" xfId="6" applyNumberFormat="1" applyFont="1" applyFill="1" applyAlignment="1" applyProtection="1">
      <alignment horizontal="right"/>
    </xf>
    <xf numFmtId="0" fontId="6" fillId="9" borderId="0" xfId="5" applyFill="1" applyProtection="1">
      <protection locked="0"/>
    </xf>
    <xf numFmtId="10" fontId="7" fillId="10" borderId="0" xfId="6" applyNumberFormat="1" applyFont="1" applyFill="1" applyAlignment="1" applyProtection="1">
      <alignment horizontal="right"/>
    </xf>
    <xf numFmtId="0" fontId="6" fillId="10" borderId="0" xfId="5" applyFill="1" applyProtection="1">
      <protection locked="0"/>
    </xf>
    <xf numFmtId="0" fontId="6" fillId="11" borderId="0" xfId="5" applyFill="1" applyProtection="1">
      <protection locked="0"/>
    </xf>
    <xf numFmtId="10" fontId="7" fillId="11" borderId="0" xfId="6" applyNumberFormat="1" applyFont="1" applyFill="1" applyAlignment="1" applyProtection="1">
      <alignment horizontal="right"/>
    </xf>
    <xf numFmtId="10" fontId="7" fillId="12" borderId="0" xfId="6" applyNumberFormat="1" applyFont="1" applyFill="1" applyAlignment="1" applyProtection="1">
      <alignment horizontal="right"/>
    </xf>
    <xf numFmtId="0" fontId="6" fillId="12" borderId="0" xfId="5" applyFill="1" applyProtection="1">
      <protection locked="0"/>
    </xf>
    <xf numFmtId="0" fontId="6" fillId="13" borderId="0" xfId="5" applyFill="1" applyProtection="1">
      <protection locked="0"/>
    </xf>
    <xf numFmtId="10" fontId="7" fillId="13" borderId="0" xfId="6" applyNumberFormat="1" applyFont="1" applyFill="1" applyAlignment="1" applyProtection="1">
      <alignment horizontal="right"/>
    </xf>
    <xf numFmtId="164" fontId="7" fillId="13" borderId="0" xfId="2" applyNumberFormat="1" applyFont="1" applyFill="1" applyAlignment="1" applyProtection="1">
      <alignment horizontal="center"/>
    </xf>
    <xf numFmtId="10" fontId="7" fillId="14" borderId="0" xfId="6" applyNumberFormat="1" applyFont="1" applyFill="1" applyAlignment="1" applyProtection="1">
      <alignment horizontal="right"/>
    </xf>
    <xf numFmtId="0" fontId="6" fillId="14" borderId="0" xfId="5" applyFill="1" applyProtection="1">
      <protection locked="0"/>
    </xf>
    <xf numFmtId="0" fontId="6" fillId="15" borderId="0" xfId="5" applyFill="1" applyProtection="1">
      <protection locked="0"/>
    </xf>
    <xf numFmtId="10" fontId="7" fillId="15" borderId="0" xfId="6" applyNumberFormat="1" applyFont="1" applyFill="1" applyAlignment="1" applyProtection="1">
      <alignment horizontal="right"/>
    </xf>
    <xf numFmtId="0" fontId="21" fillId="0" borderId="0" xfId="5" applyFont="1" applyAlignment="1" applyProtection="1">
      <alignment horizontal="left"/>
      <protection locked="0"/>
    </xf>
    <xf numFmtId="0" fontId="21" fillId="0" borderId="0" xfId="5" applyFont="1" applyAlignment="1" applyProtection="1">
      <alignment horizontal="center"/>
      <protection locked="0"/>
    </xf>
    <xf numFmtId="0" fontId="21" fillId="0" borderId="0" xfId="5" quotePrefix="1" applyFont="1" applyAlignment="1" applyProtection="1">
      <alignment horizontal="left"/>
      <protection locked="0"/>
    </xf>
  </cellXfs>
  <cellStyles count="9">
    <cellStyle name="Comma" xfId="1" builtinId="3"/>
    <cellStyle name="Comma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Percent 2" xfId="6" xr:uid="{00000000-0005-0000-0000-000007000000}"/>
    <cellStyle name="Percent 3" xfId="7" xr:uid="{00000000-0005-0000-0000-000008000000}"/>
    <cellStyle name="Percent 4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8</xdr:col>
      <xdr:colOff>708660</xdr:colOff>
      <xdr:row>40</xdr:row>
      <xdr:rowOff>137160</xdr:rowOff>
    </xdr:to>
    <xdr:pic>
      <xdr:nvPicPr>
        <xdr:cNvPr id="115725" name="Picture 11" descr="bell curve">
          <a:extLst>
            <a:ext uri="{FF2B5EF4-FFF2-40B4-BE49-F238E27FC236}">
              <a16:creationId xmlns:a16="http://schemas.microsoft.com/office/drawing/2014/main" id="{F4444981-F12F-48DE-86C5-AA5BB33F0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" y="3528060"/>
          <a:ext cx="5875020" cy="348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8</xdr:col>
      <xdr:colOff>708660</xdr:colOff>
      <xdr:row>40</xdr:row>
      <xdr:rowOff>137160</xdr:rowOff>
    </xdr:to>
    <xdr:pic>
      <xdr:nvPicPr>
        <xdr:cNvPr id="17436" name="Picture 11" descr="bell curve">
          <a:extLst>
            <a:ext uri="{FF2B5EF4-FFF2-40B4-BE49-F238E27FC236}">
              <a16:creationId xmlns:a16="http://schemas.microsoft.com/office/drawing/2014/main" id="{47F41DC5-DAAB-4E8F-A60A-E97A1FEBE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" y="3528060"/>
          <a:ext cx="5875020" cy="348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8</xdr:col>
      <xdr:colOff>708660</xdr:colOff>
      <xdr:row>40</xdr:row>
      <xdr:rowOff>137160</xdr:rowOff>
    </xdr:to>
    <xdr:pic>
      <xdr:nvPicPr>
        <xdr:cNvPr id="19484" name="Picture 11" descr="bell curve">
          <a:extLst>
            <a:ext uri="{FF2B5EF4-FFF2-40B4-BE49-F238E27FC236}">
              <a16:creationId xmlns:a16="http://schemas.microsoft.com/office/drawing/2014/main" id="{4455749D-7430-4B95-BABD-2428A9305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" y="3528060"/>
          <a:ext cx="5875020" cy="348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8</xdr:col>
      <xdr:colOff>708660</xdr:colOff>
      <xdr:row>40</xdr:row>
      <xdr:rowOff>137160</xdr:rowOff>
    </xdr:to>
    <xdr:pic>
      <xdr:nvPicPr>
        <xdr:cNvPr id="116749" name="Picture 11" descr="bell curve">
          <a:extLst>
            <a:ext uri="{FF2B5EF4-FFF2-40B4-BE49-F238E27FC236}">
              <a16:creationId xmlns:a16="http://schemas.microsoft.com/office/drawing/2014/main" id="{94D49E72-3FC5-4F8D-BCAE-15E28FBE9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" y="3528060"/>
          <a:ext cx="5875020" cy="348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8</xdr:col>
      <xdr:colOff>708660</xdr:colOff>
      <xdr:row>40</xdr:row>
      <xdr:rowOff>137160</xdr:rowOff>
    </xdr:to>
    <xdr:pic>
      <xdr:nvPicPr>
        <xdr:cNvPr id="2" name="Picture 11" descr="bell curve">
          <a:extLst>
            <a:ext uri="{FF2B5EF4-FFF2-40B4-BE49-F238E27FC236}">
              <a16:creationId xmlns:a16="http://schemas.microsoft.com/office/drawing/2014/main" id="{F4550B6E-F43A-4036-8F12-1DB2CEF82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" y="3528060"/>
          <a:ext cx="5875020" cy="348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8</xdr:col>
      <xdr:colOff>708660</xdr:colOff>
      <xdr:row>40</xdr:row>
      <xdr:rowOff>137160</xdr:rowOff>
    </xdr:to>
    <xdr:pic>
      <xdr:nvPicPr>
        <xdr:cNvPr id="2" name="Picture 11" descr="bell curve">
          <a:extLst>
            <a:ext uri="{FF2B5EF4-FFF2-40B4-BE49-F238E27FC236}">
              <a16:creationId xmlns:a16="http://schemas.microsoft.com/office/drawing/2014/main" id="{5D93C753-5A1C-4FD0-BFEA-10E71063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" y="3528060"/>
          <a:ext cx="5875020" cy="348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8</xdr:col>
      <xdr:colOff>708660</xdr:colOff>
      <xdr:row>40</xdr:row>
      <xdr:rowOff>137160</xdr:rowOff>
    </xdr:to>
    <xdr:pic>
      <xdr:nvPicPr>
        <xdr:cNvPr id="2" name="Picture 11" descr="bell curve">
          <a:extLst>
            <a:ext uri="{FF2B5EF4-FFF2-40B4-BE49-F238E27FC236}">
              <a16:creationId xmlns:a16="http://schemas.microsoft.com/office/drawing/2014/main" id="{F4271558-AB51-48CB-B04A-50C2719C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" y="3528060"/>
          <a:ext cx="5875020" cy="348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8</xdr:col>
      <xdr:colOff>708660</xdr:colOff>
      <xdr:row>40</xdr:row>
      <xdr:rowOff>137160</xdr:rowOff>
    </xdr:to>
    <xdr:pic>
      <xdr:nvPicPr>
        <xdr:cNvPr id="2" name="Picture 11" descr="bell curve">
          <a:extLst>
            <a:ext uri="{FF2B5EF4-FFF2-40B4-BE49-F238E27FC236}">
              <a16:creationId xmlns:a16="http://schemas.microsoft.com/office/drawing/2014/main" id="{DF46EBE1-8E62-4C7F-B97C-C17DD88D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" y="3528060"/>
          <a:ext cx="5875020" cy="348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4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5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6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1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18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19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0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workbookViewId="0">
      <selection activeCell="N15" sqref="N15"/>
    </sheetView>
  </sheetViews>
  <sheetFormatPr defaultColWidth="9.109375" defaultRowHeight="13.2" x14ac:dyDescent="0.25"/>
  <cols>
    <col min="1" max="1" width="9.109375" style="65"/>
    <col min="2" max="2" width="19.88671875" style="65" customWidth="1"/>
    <col min="3" max="16384" width="9.109375" style="65"/>
  </cols>
  <sheetData>
    <row r="1" spans="1:9" ht="15.6" x14ac:dyDescent="0.3">
      <c r="A1" s="118">
        <v>5.13</v>
      </c>
      <c r="B1" s="119" t="s">
        <v>71</v>
      </c>
      <c r="C1" s="119"/>
      <c r="D1" s="122"/>
      <c r="E1" s="119"/>
      <c r="H1" s="120"/>
      <c r="I1" s="119"/>
    </row>
    <row r="2" spans="1:9" ht="15.6" x14ac:dyDescent="0.3">
      <c r="A2" s="121"/>
      <c r="B2" s="119" t="s">
        <v>72</v>
      </c>
      <c r="C2" s="119"/>
      <c r="D2" s="122"/>
      <c r="E2" s="119"/>
      <c r="H2" s="122"/>
      <c r="I2" s="119"/>
    </row>
    <row r="3" spans="1:9" x14ac:dyDescent="0.25">
      <c r="A3" s="123"/>
    </row>
    <row r="4" spans="1:9" ht="15.6" x14ac:dyDescent="0.3">
      <c r="A4" s="118">
        <v>5.14</v>
      </c>
      <c r="B4" s="119" t="s">
        <v>73</v>
      </c>
      <c r="C4" s="119"/>
      <c r="D4" s="122"/>
      <c r="E4" s="119"/>
      <c r="H4" s="120"/>
      <c r="I4" s="119"/>
    </row>
    <row r="5" spans="1:9" ht="15.6" x14ac:dyDescent="0.3">
      <c r="A5" s="121"/>
      <c r="B5" s="119" t="s">
        <v>74</v>
      </c>
      <c r="C5" s="119"/>
      <c r="D5" s="122"/>
      <c r="E5" s="119"/>
      <c r="H5" s="122"/>
      <c r="I5" s="119"/>
    </row>
    <row r="6" spans="1:9" ht="15.6" x14ac:dyDescent="0.3">
      <c r="A6" s="124"/>
      <c r="E6" s="122"/>
    </row>
    <row r="7" spans="1:9" ht="15.6" x14ac:dyDescent="0.3">
      <c r="A7" s="118">
        <v>5.51</v>
      </c>
      <c r="B7" s="119" t="s">
        <v>122</v>
      </c>
      <c r="C7" s="119"/>
      <c r="D7" s="122"/>
      <c r="E7" s="119"/>
      <c r="H7" s="120"/>
      <c r="I7" s="119"/>
    </row>
    <row r="8" spans="1:9" ht="15.6" x14ac:dyDescent="0.3">
      <c r="A8" s="121"/>
      <c r="B8" s="119" t="s">
        <v>123</v>
      </c>
      <c r="C8" s="119"/>
      <c r="D8" s="122"/>
      <c r="E8" s="119"/>
      <c r="H8" s="122"/>
      <c r="I8" s="119"/>
    </row>
    <row r="9" spans="1:9" ht="15.6" x14ac:dyDescent="0.3">
      <c r="A9" s="121"/>
      <c r="B9" s="119" t="s">
        <v>124</v>
      </c>
      <c r="C9" s="119"/>
      <c r="D9" s="122"/>
      <c r="E9" s="119"/>
      <c r="H9" s="122"/>
      <c r="I9" s="119"/>
    </row>
    <row r="10" spans="1:9" ht="15.6" x14ac:dyDescent="0.3">
      <c r="A10" s="121"/>
      <c r="B10" s="119"/>
      <c r="C10" s="119"/>
      <c r="D10" s="122"/>
      <c r="E10" s="119"/>
      <c r="H10" s="122"/>
      <c r="I10" s="119"/>
    </row>
    <row r="11" spans="1:9" ht="15.6" x14ac:dyDescent="0.3">
      <c r="A11" s="125" t="s">
        <v>121</v>
      </c>
      <c r="B11" s="126" t="s">
        <v>77</v>
      </c>
      <c r="C11" s="122"/>
      <c r="D11" s="122"/>
      <c r="E11" s="122"/>
    </row>
    <row r="12" spans="1:9" s="1" customFormat="1" x14ac:dyDescent="0.25">
      <c r="B12" s="46" t="s">
        <v>28</v>
      </c>
      <c r="C12" s="46"/>
      <c r="D12" s="48" t="s">
        <v>76</v>
      </c>
      <c r="E12" s="49"/>
      <c r="F12" s="49"/>
      <c r="G12" s="50"/>
    </row>
    <row r="13" spans="1:9" s="1" customFormat="1" x14ac:dyDescent="0.25">
      <c r="B13" s="52"/>
      <c r="C13" s="53"/>
      <c r="D13" s="54" t="s">
        <v>83</v>
      </c>
      <c r="E13" s="54" t="s">
        <v>84</v>
      </c>
      <c r="F13" s="54"/>
      <c r="G13" s="55" t="s">
        <v>29</v>
      </c>
    </row>
    <row r="14" spans="1:9" s="1" customFormat="1" x14ac:dyDescent="0.25">
      <c r="B14" s="57" t="s">
        <v>75</v>
      </c>
      <c r="C14" s="58" t="s">
        <v>85</v>
      </c>
      <c r="D14" s="58"/>
      <c r="E14" s="58"/>
      <c r="F14" s="58"/>
      <c r="G14" s="59">
        <f>SUM(D14:F14)</f>
        <v>0</v>
      </c>
    </row>
    <row r="15" spans="1:9" s="1" customFormat="1" x14ac:dyDescent="0.25">
      <c r="B15" s="60"/>
      <c r="C15" s="58" t="s">
        <v>86</v>
      </c>
      <c r="D15" s="58"/>
      <c r="E15" s="58"/>
      <c r="F15" s="58"/>
      <c r="G15" s="59">
        <f>SUM(D15:F15)</f>
        <v>0</v>
      </c>
    </row>
    <row r="16" spans="1:9" s="1" customFormat="1" x14ac:dyDescent="0.25">
      <c r="B16" s="60"/>
      <c r="C16" s="58"/>
      <c r="D16" s="58"/>
      <c r="E16" s="58"/>
      <c r="F16" s="58"/>
      <c r="G16" s="59">
        <f>SUM(D16:F16)</f>
        <v>0</v>
      </c>
    </row>
    <row r="17" spans="2:13" s="1" customFormat="1" x14ac:dyDescent="0.25">
      <c r="B17" s="61"/>
      <c r="C17" s="62" t="s">
        <v>29</v>
      </c>
      <c r="D17" s="59">
        <f>SUM(D14:D16)</f>
        <v>0</v>
      </c>
      <c r="E17" s="59">
        <f>SUM(E14:E16)</f>
        <v>0</v>
      </c>
      <c r="F17" s="59">
        <f>SUM(F14:F16)</f>
        <v>0</v>
      </c>
      <c r="G17" s="59">
        <f>SUM(G14:G16)</f>
        <v>0</v>
      </c>
    </row>
    <row r="18" spans="2:13" s="1" customFormat="1" x14ac:dyDescent="0.25">
      <c r="G18" s="30"/>
    </row>
    <row r="19" spans="2:13" ht="15.6" x14ac:dyDescent="0.3">
      <c r="B19" s="126" t="s">
        <v>78</v>
      </c>
      <c r="C19" s="122"/>
      <c r="D19" s="122"/>
      <c r="E19" s="122"/>
    </row>
    <row r="20" spans="2:13" x14ac:dyDescent="0.25">
      <c r="B20" s="46" t="s">
        <v>28</v>
      </c>
      <c r="C20" s="46"/>
      <c r="D20" s="48" t="s">
        <v>76</v>
      </c>
      <c r="E20" s="49"/>
      <c r="F20" s="49"/>
      <c r="G20" s="50"/>
      <c r="H20" s="1"/>
      <c r="I20" s="1"/>
      <c r="J20" s="1"/>
      <c r="K20" s="1"/>
      <c r="L20" s="1"/>
      <c r="M20" s="1"/>
    </row>
    <row r="21" spans="2:13" x14ac:dyDescent="0.25">
      <c r="B21" s="52"/>
      <c r="C21" s="53"/>
      <c r="D21" s="54" t="s">
        <v>83</v>
      </c>
      <c r="E21" s="54" t="s">
        <v>84</v>
      </c>
      <c r="F21" s="54"/>
      <c r="G21" s="55" t="s">
        <v>29</v>
      </c>
      <c r="H21" s="1"/>
      <c r="I21" s="1"/>
      <c r="J21" s="1"/>
      <c r="K21" s="1"/>
      <c r="L21" s="1"/>
      <c r="M21" s="1"/>
    </row>
    <row r="22" spans="2:13" x14ac:dyDescent="0.25">
      <c r="B22" s="57" t="s">
        <v>75</v>
      </c>
      <c r="C22" s="58" t="s">
        <v>85</v>
      </c>
      <c r="D22" s="54">
        <v>50</v>
      </c>
      <c r="E22" s="58"/>
      <c r="F22" s="58"/>
      <c r="G22" s="59">
        <f>SUM(D22:F22)</f>
        <v>50</v>
      </c>
      <c r="H22" s="1"/>
      <c r="I22" s="1"/>
      <c r="J22" s="1"/>
      <c r="K22" s="1"/>
      <c r="L22" s="1"/>
      <c r="M22" s="1"/>
    </row>
    <row r="23" spans="2:13" x14ac:dyDescent="0.25">
      <c r="B23" s="60"/>
      <c r="C23" s="58" t="s">
        <v>86</v>
      </c>
      <c r="D23" s="58"/>
      <c r="E23" s="58"/>
      <c r="F23" s="58"/>
      <c r="G23" s="59">
        <f>SUM(D23:F23)</f>
        <v>0</v>
      </c>
      <c r="H23" s="1"/>
      <c r="I23" s="1"/>
      <c r="J23" s="1"/>
      <c r="K23" s="1"/>
      <c r="L23" s="1"/>
      <c r="M23" s="1"/>
    </row>
    <row r="24" spans="2:13" x14ac:dyDescent="0.25">
      <c r="B24" s="60"/>
      <c r="C24" s="58"/>
      <c r="D24" s="58"/>
      <c r="E24" s="58"/>
      <c r="F24" s="58"/>
      <c r="G24" s="59">
        <f>SUM(D24:F24)</f>
        <v>0</v>
      </c>
      <c r="H24" s="1"/>
      <c r="I24" s="1"/>
      <c r="J24" s="1"/>
      <c r="K24" s="1"/>
      <c r="L24" s="1"/>
      <c r="M24" s="1"/>
    </row>
    <row r="25" spans="2:13" x14ac:dyDescent="0.25">
      <c r="B25" s="61"/>
      <c r="C25" s="62" t="s">
        <v>29</v>
      </c>
      <c r="D25" s="59">
        <f>SUM(D22:D24)</f>
        <v>50</v>
      </c>
      <c r="E25" s="59">
        <f>SUM(E22:E24)</f>
        <v>0</v>
      </c>
      <c r="F25" s="59">
        <f>SUM(F22:F24)</f>
        <v>0</v>
      </c>
      <c r="G25" s="59">
        <f>SUM(G22:G24)</f>
        <v>50</v>
      </c>
      <c r="H25" s="1"/>
      <c r="I25" s="1"/>
      <c r="J25" s="1"/>
      <c r="K25" s="1"/>
      <c r="L25" s="1"/>
      <c r="M25" s="1"/>
    </row>
    <row r="26" spans="2:13" s="1" customFormat="1" x14ac:dyDescent="0.25">
      <c r="G26" s="30"/>
    </row>
    <row r="27" spans="2:13" ht="15.6" x14ac:dyDescent="0.3">
      <c r="B27" s="126" t="s">
        <v>79</v>
      </c>
      <c r="C27" s="122"/>
      <c r="D27" s="122"/>
      <c r="E27" s="122"/>
    </row>
    <row r="28" spans="2:13" x14ac:dyDescent="0.25">
      <c r="B28" s="46" t="s">
        <v>28</v>
      </c>
      <c r="C28" s="46"/>
      <c r="D28" s="48" t="s">
        <v>76</v>
      </c>
      <c r="E28" s="49"/>
      <c r="F28" s="49"/>
      <c r="G28" s="50"/>
      <c r="H28" s="1"/>
      <c r="I28" s="1"/>
      <c r="J28" s="1"/>
      <c r="K28" s="1"/>
      <c r="L28" s="1"/>
      <c r="M28" s="1"/>
    </row>
    <row r="29" spans="2:13" x14ac:dyDescent="0.25">
      <c r="B29" s="52"/>
      <c r="C29" s="53"/>
      <c r="D29" s="54" t="s">
        <v>83</v>
      </c>
      <c r="E29" s="54" t="s">
        <v>84</v>
      </c>
      <c r="F29" s="54"/>
      <c r="G29" s="55" t="s">
        <v>29</v>
      </c>
      <c r="H29" s="1"/>
      <c r="I29" s="1"/>
      <c r="J29" s="1"/>
      <c r="K29" s="1"/>
      <c r="L29" s="1"/>
      <c r="M29" s="1"/>
    </row>
    <row r="30" spans="2:13" x14ac:dyDescent="0.25">
      <c r="B30" s="57" t="s">
        <v>75</v>
      </c>
      <c r="C30" s="58" t="s">
        <v>85</v>
      </c>
      <c r="D30" s="54">
        <v>50</v>
      </c>
      <c r="E30" s="54">
        <v>10</v>
      </c>
      <c r="F30" s="54"/>
      <c r="G30" s="59">
        <f>SUM(D30:F30)</f>
        <v>60</v>
      </c>
      <c r="H30" s="1"/>
      <c r="I30" s="1"/>
      <c r="J30" s="1"/>
      <c r="K30" s="1"/>
      <c r="L30" s="1"/>
      <c r="M30" s="1"/>
    </row>
    <row r="31" spans="2:13" x14ac:dyDescent="0.25">
      <c r="B31" s="60"/>
      <c r="C31" s="58" t="s">
        <v>86</v>
      </c>
      <c r="D31" s="54"/>
      <c r="E31" s="54"/>
      <c r="F31" s="54"/>
      <c r="G31" s="59">
        <f>SUM(D31:F31)</f>
        <v>0</v>
      </c>
      <c r="H31" s="1"/>
      <c r="I31" s="1"/>
      <c r="J31" s="1"/>
      <c r="K31" s="1"/>
      <c r="L31" s="1"/>
      <c r="M31" s="1"/>
    </row>
    <row r="32" spans="2:13" x14ac:dyDescent="0.25">
      <c r="B32" s="60"/>
      <c r="C32" s="58"/>
      <c r="D32" s="54"/>
      <c r="E32" s="54"/>
      <c r="F32" s="54"/>
      <c r="G32" s="59">
        <f>SUM(D32:F32)</f>
        <v>0</v>
      </c>
      <c r="H32" s="1"/>
      <c r="I32" s="1"/>
      <c r="J32" s="1"/>
      <c r="K32" s="1"/>
      <c r="L32" s="1"/>
      <c r="M32" s="1"/>
    </row>
    <row r="33" spans="2:13" x14ac:dyDescent="0.25">
      <c r="B33" s="61"/>
      <c r="C33" s="62" t="s">
        <v>29</v>
      </c>
      <c r="D33" s="59">
        <f>SUM(D30:D32)</f>
        <v>50</v>
      </c>
      <c r="E33" s="59">
        <f>SUM(E30:E32)</f>
        <v>10</v>
      </c>
      <c r="F33" s="59">
        <f>SUM(F30:F32)</f>
        <v>0</v>
      </c>
      <c r="G33" s="59">
        <f>SUM(G30:G32)</f>
        <v>60</v>
      </c>
      <c r="H33" s="1"/>
      <c r="I33" s="1"/>
      <c r="J33" s="1"/>
      <c r="K33" s="1"/>
      <c r="L33" s="1"/>
      <c r="M33" s="1"/>
    </row>
    <row r="34" spans="2:13" s="1" customFormat="1" ht="15.6" x14ac:dyDescent="0.3">
      <c r="B34" s="126"/>
      <c r="G34" s="30"/>
    </row>
    <row r="35" spans="2:13" ht="15.6" x14ac:dyDescent="0.3">
      <c r="B35" s="126" t="s">
        <v>80</v>
      </c>
      <c r="C35" s="122"/>
      <c r="D35" s="122"/>
      <c r="E35" s="122"/>
    </row>
    <row r="36" spans="2:13" x14ac:dyDescent="0.25">
      <c r="B36" s="46" t="s">
        <v>28</v>
      </c>
      <c r="C36" s="46"/>
      <c r="D36" s="48" t="s">
        <v>76</v>
      </c>
      <c r="E36" s="49"/>
      <c r="F36" s="49"/>
      <c r="G36" s="50"/>
      <c r="H36" s="1"/>
      <c r="I36" s="1"/>
      <c r="J36" s="1"/>
      <c r="K36" s="1"/>
      <c r="L36" s="1"/>
      <c r="M36" s="1"/>
    </row>
    <row r="37" spans="2:13" x14ac:dyDescent="0.25">
      <c r="B37" s="52"/>
      <c r="C37" s="53"/>
      <c r="D37" s="54" t="s">
        <v>83</v>
      </c>
      <c r="E37" s="54" t="s">
        <v>84</v>
      </c>
      <c r="F37" s="54"/>
      <c r="G37" s="55" t="s">
        <v>29</v>
      </c>
      <c r="H37" s="1"/>
      <c r="I37" s="1"/>
      <c r="J37" s="1"/>
      <c r="K37" s="1"/>
      <c r="L37" s="1"/>
      <c r="M37" s="1"/>
    </row>
    <row r="38" spans="2:13" x14ac:dyDescent="0.25">
      <c r="B38" s="57" t="s">
        <v>75</v>
      </c>
      <c r="C38" s="58" t="s">
        <v>85</v>
      </c>
      <c r="D38" s="54">
        <v>50</v>
      </c>
      <c r="E38" s="54">
        <v>10</v>
      </c>
      <c r="F38" s="54"/>
      <c r="G38" s="59">
        <f>SUM(D38:F38)</f>
        <v>60</v>
      </c>
      <c r="H38" s="1"/>
      <c r="I38" s="1"/>
      <c r="J38" s="1"/>
      <c r="K38" s="1"/>
      <c r="L38" s="1"/>
      <c r="M38" s="1"/>
    </row>
    <row r="39" spans="2:13" x14ac:dyDescent="0.25">
      <c r="B39" s="60"/>
      <c r="C39" s="58" t="s">
        <v>86</v>
      </c>
      <c r="D39" s="54">
        <v>20</v>
      </c>
      <c r="E39" s="54"/>
      <c r="F39" s="54"/>
      <c r="G39" s="59">
        <f>SUM(D39:F39)</f>
        <v>20</v>
      </c>
      <c r="H39" s="1"/>
      <c r="I39" s="1"/>
      <c r="J39" s="1"/>
      <c r="K39" s="1"/>
      <c r="L39" s="1"/>
      <c r="M39" s="1"/>
    </row>
    <row r="40" spans="2:13" x14ac:dyDescent="0.25">
      <c r="B40" s="60"/>
      <c r="C40" s="58"/>
      <c r="D40" s="54"/>
      <c r="E40" s="54"/>
      <c r="F40" s="54"/>
      <c r="G40" s="59">
        <f>SUM(D40:F40)</f>
        <v>0</v>
      </c>
      <c r="H40" s="1"/>
      <c r="I40" s="1"/>
      <c r="J40" s="1"/>
      <c r="K40" s="1"/>
      <c r="L40" s="1"/>
      <c r="M40" s="1"/>
    </row>
    <row r="41" spans="2:13" x14ac:dyDescent="0.25">
      <c r="B41" s="61"/>
      <c r="C41" s="62" t="s">
        <v>29</v>
      </c>
      <c r="D41" s="59">
        <f>SUM(D38:D40)</f>
        <v>70</v>
      </c>
      <c r="E41" s="59">
        <f>SUM(E38:E40)</f>
        <v>10</v>
      </c>
      <c r="F41" s="59">
        <f>SUM(F38:F40)</f>
        <v>0</v>
      </c>
      <c r="G41" s="59">
        <f>SUM(G38:G40)</f>
        <v>80</v>
      </c>
      <c r="H41" s="1"/>
      <c r="I41" s="1"/>
      <c r="J41" s="1"/>
      <c r="K41" s="1"/>
      <c r="L41" s="1"/>
      <c r="M41" s="1"/>
    </row>
    <row r="42" spans="2:13" s="1" customFormat="1" x14ac:dyDescent="0.25">
      <c r="G42" s="30"/>
    </row>
    <row r="43" spans="2:13" ht="15.6" x14ac:dyDescent="0.3">
      <c r="B43" s="126" t="s">
        <v>81</v>
      </c>
      <c r="C43" s="122"/>
      <c r="D43" s="122"/>
      <c r="E43" s="122"/>
    </row>
    <row r="44" spans="2:13" x14ac:dyDescent="0.25">
      <c r="B44" s="46" t="s">
        <v>28</v>
      </c>
      <c r="C44" s="46"/>
      <c r="D44" s="48" t="s">
        <v>76</v>
      </c>
      <c r="E44" s="49"/>
      <c r="F44" s="49"/>
      <c r="G44" s="50"/>
      <c r="H44" s="1"/>
      <c r="I44" s="1"/>
      <c r="J44" s="1"/>
      <c r="K44" s="1"/>
      <c r="L44" s="1"/>
      <c r="M44" s="1"/>
    </row>
    <row r="45" spans="2:13" x14ac:dyDescent="0.25">
      <c r="B45" s="52"/>
      <c r="C45" s="53"/>
      <c r="D45" s="54" t="s">
        <v>83</v>
      </c>
      <c r="E45" s="54" t="s">
        <v>84</v>
      </c>
      <c r="F45" s="54"/>
      <c r="G45" s="55" t="s">
        <v>29</v>
      </c>
      <c r="H45" s="1"/>
      <c r="I45" s="1"/>
      <c r="J45" s="1"/>
      <c r="K45" s="1"/>
      <c r="L45" s="1"/>
      <c r="M45" s="1"/>
    </row>
    <row r="46" spans="2:13" x14ac:dyDescent="0.25">
      <c r="B46" s="57" t="s">
        <v>75</v>
      </c>
      <c r="C46" s="58" t="s">
        <v>85</v>
      </c>
      <c r="D46" s="54">
        <v>50</v>
      </c>
      <c r="E46" s="54">
        <v>10</v>
      </c>
      <c r="F46" s="54"/>
      <c r="G46" s="59">
        <f>SUM(D46:F46)</f>
        <v>60</v>
      </c>
      <c r="H46" s="1"/>
      <c r="I46" s="1"/>
      <c r="J46" s="1"/>
      <c r="K46" s="1"/>
      <c r="L46" s="1"/>
      <c r="M46" s="1"/>
    </row>
    <row r="47" spans="2:13" x14ac:dyDescent="0.25">
      <c r="B47" s="60"/>
      <c r="C47" s="58" t="s">
        <v>86</v>
      </c>
      <c r="D47" s="54">
        <v>20</v>
      </c>
      <c r="E47" s="54">
        <v>20</v>
      </c>
      <c r="F47" s="54"/>
      <c r="G47" s="59">
        <f>SUM(D47:F47)</f>
        <v>40</v>
      </c>
      <c r="H47" s="1"/>
      <c r="I47" s="1"/>
      <c r="J47" s="1"/>
      <c r="K47" s="1"/>
      <c r="L47" s="1"/>
      <c r="M47" s="1"/>
    </row>
    <row r="48" spans="2:13" x14ac:dyDescent="0.25">
      <c r="B48" s="60"/>
      <c r="C48" s="58"/>
      <c r="D48" s="54"/>
      <c r="E48" s="54"/>
      <c r="F48" s="54"/>
      <c r="G48" s="59">
        <f>SUM(D48:F48)</f>
        <v>0</v>
      </c>
      <c r="H48" s="1"/>
      <c r="I48" s="1"/>
      <c r="J48" s="1"/>
      <c r="K48" s="1"/>
      <c r="L48" s="1"/>
      <c r="M48" s="1"/>
    </row>
    <row r="49" spans="2:13" x14ac:dyDescent="0.25">
      <c r="B49" s="61"/>
      <c r="C49" s="62" t="s">
        <v>29</v>
      </c>
      <c r="D49" s="59">
        <f>SUM(D46:D48)</f>
        <v>70</v>
      </c>
      <c r="E49" s="59">
        <f>SUM(E46:E48)</f>
        <v>30</v>
      </c>
      <c r="F49" s="59">
        <f>SUM(F46:F48)</f>
        <v>0</v>
      </c>
      <c r="G49" s="59">
        <f>SUM(G46:G48)</f>
        <v>100</v>
      </c>
      <c r="H49" s="1"/>
      <c r="I49" s="1"/>
      <c r="J49" s="1"/>
      <c r="K49" s="1"/>
      <c r="L49" s="1"/>
      <c r="M49" s="1"/>
    </row>
    <row r="51" spans="2:13" ht="15.6" x14ac:dyDescent="0.3">
      <c r="B51" s="126" t="s">
        <v>82</v>
      </c>
    </row>
    <row r="52" spans="2:13" ht="15.6" x14ac:dyDescent="0.3">
      <c r="B52" s="126" t="s">
        <v>87</v>
      </c>
    </row>
    <row r="53" spans="2:13" ht="15.6" x14ac:dyDescent="0.3">
      <c r="B53" s="126" t="s">
        <v>88</v>
      </c>
    </row>
  </sheetData>
  <pageMargins left="0.7" right="0.7" top="0.75" bottom="0.75" header="0.3" footer="0.3"/>
  <pageSetup orientation="portrait" horizontalDpi="4294967292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02573-6B5A-4CB9-8B6F-834D6EF8C528}">
  <dimension ref="A1:K58"/>
  <sheetViews>
    <sheetView workbookViewId="0">
      <pane ySplit="8" topLeftCell="A9" activePane="bottomLeft" state="frozen"/>
      <selection activeCell="F52" sqref="F52"/>
      <selection pane="bottomLeft" activeCell="F52" sqref="F52"/>
    </sheetView>
  </sheetViews>
  <sheetFormatPr defaultColWidth="9.109375" defaultRowHeight="13.2" x14ac:dyDescent="0.25"/>
  <cols>
    <col min="1" max="1" width="24.6640625" style="1" customWidth="1"/>
    <col min="2" max="2" width="13.6640625" style="1" customWidth="1"/>
    <col min="3" max="5" width="13.33203125" style="1" customWidth="1"/>
    <col min="6" max="6" width="10" style="1" customWidth="1"/>
    <col min="7" max="7" width="9.109375" style="30"/>
    <col min="8" max="16384" width="9.109375" style="1"/>
  </cols>
  <sheetData>
    <row r="1" spans="1:11" x14ac:dyDescent="0.25">
      <c r="A1" s="45" t="s">
        <v>27</v>
      </c>
    </row>
    <row r="3" spans="1:11" x14ac:dyDescent="0.25">
      <c r="A3" s="46" t="s">
        <v>28</v>
      </c>
      <c r="B3" s="47"/>
      <c r="C3" s="48" t="s">
        <v>135</v>
      </c>
      <c r="D3" s="49"/>
      <c r="E3" s="49"/>
      <c r="F3" s="50"/>
      <c r="G3" s="51"/>
    </row>
    <row r="4" spans="1:11" x14ac:dyDescent="0.25">
      <c r="A4" s="52"/>
      <c r="B4" s="53"/>
      <c r="C4" s="54" t="s">
        <v>136</v>
      </c>
      <c r="D4" s="54" t="s">
        <v>137</v>
      </c>
      <c r="E4" s="54" t="s">
        <v>138</v>
      </c>
      <c r="F4" s="55" t="s">
        <v>29</v>
      </c>
      <c r="G4" s="56"/>
    </row>
    <row r="5" spans="1:11" x14ac:dyDescent="0.25">
      <c r="A5" s="57" t="s">
        <v>141</v>
      </c>
      <c r="B5" s="58" t="s">
        <v>139</v>
      </c>
      <c r="C5" s="54">
        <v>27</v>
      </c>
      <c r="D5" s="54">
        <v>41</v>
      </c>
      <c r="E5" s="54">
        <v>14</v>
      </c>
      <c r="F5" s="128">
        <f>SUM(C5:E5)</f>
        <v>82</v>
      </c>
      <c r="G5" s="51"/>
    </row>
    <row r="6" spans="1:11" x14ac:dyDescent="0.25">
      <c r="A6" s="60"/>
      <c r="B6" s="58" t="s">
        <v>140</v>
      </c>
      <c r="C6" s="54">
        <v>12</v>
      </c>
      <c r="D6" s="54">
        <v>34</v>
      </c>
      <c r="E6" s="54">
        <v>22</v>
      </c>
      <c r="F6" s="128">
        <f>SUM(C6:E6)</f>
        <v>68</v>
      </c>
      <c r="G6" s="51"/>
    </row>
    <row r="7" spans="1:11" x14ac:dyDescent="0.25">
      <c r="A7" s="60"/>
      <c r="B7" s="58"/>
      <c r="C7" s="54"/>
      <c r="D7" s="54"/>
      <c r="E7" s="54"/>
      <c r="F7" s="128">
        <f>SUM(C7:E7)</f>
        <v>0</v>
      </c>
      <c r="G7" s="51"/>
    </row>
    <row r="8" spans="1:11" x14ac:dyDescent="0.25">
      <c r="A8" s="61"/>
      <c r="B8" s="62" t="s">
        <v>29</v>
      </c>
      <c r="C8" s="128">
        <f>SUM(C5:C7)</f>
        <v>39</v>
      </c>
      <c r="D8" s="128">
        <f>SUM(D5:D7)</f>
        <v>75</v>
      </c>
      <c r="E8" s="128">
        <f>SUM(E5:E7)</f>
        <v>36</v>
      </c>
      <c r="F8" s="128">
        <f>SUM(F5:F7)</f>
        <v>150</v>
      </c>
      <c r="G8" s="51"/>
    </row>
    <row r="10" spans="1:11" x14ac:dyDescent="0.25">
      <c r="A10" s="133" t="s">
        <v>30</v>
      </c>
      <c r="B10" s="134"/>
    </row>
    <row r="11" spans="1:11" x14ac:dyDescent="0.25">
      <c r="A11" s="63" t="str">
        <f>"P("&amp;B5&amp;")"</f>
        <v>P(Violent)</v>
      </c>
      <c r="B11" s="117">
        <f>F5/F8</f>
        <v>0.54666666666666663</v>
      </c>
      <c r="C11" s="136" t="s">
        <v>142</v>
      </c>
      <c r="D11" s="136"/>
    </row>
    <row r="12" spans="1:11" x14ac:dyDescent="0.25">
      <c r="A12" s="63" t="str">
        <f>"P("&amp;B6&amp;")"</f>
        <v>P(Non-violent)</v>
      </c>
      <c r="B12" s="117">
        <f>F6/F8</f>
        <v>0.45333333333333331</v>
      </c>
    </row>
    <row r="13" spans="1:11" x14ac:dyDescent="0.25">
      <c r="A13" s="63" t="str">
        <f>"P("&amp;B7&amp;")"</f>
        <v>P()</v>
      </c>
      <c r="B13" s="117">
        <f>F7/F8</f>
        <v>0</v>
      </c>
      <c r="D13" s="7"/>
      <c r="J13" s="66"/>
      <c r="K13" s="66"/>
    </row>
    <row r="14" spans="1:11" x14ac:dyDescent="0.25">
      <c r="A14" s="63" t="str">
        <f>"P("&amp;C4&amp;")"</f>
        <v>P(&lt; 20)</v>
      </c>
      <c r="B14" s="117">
        <f>C8/F8</f>
        <v>0.26</v>
      </c>
      <c r="D14" s="7"/>
      <c r="E14" s="66"/>
      <c r="F14" s="66"/>
      <c r="G14" s="67"/>
      <c r="H14" s="66"/>
      <c r="I14" s="66"/>
      <c r="J14" s="66"/>
      <c r="K14" s="66"/>
    </row>
    <row r="15" spans="1:11" x14ac:dyDescent="0.25">
      <c r="A15" s="63" t="str">
        <f>"P("&amp;D4&amp;")"</f>
        <v>P(20 - 40)</v>
      </c>
      <c r="B15" s="117">
        <f>D8/F8</f>
        <v>0.5</v>
      </c>
      <c r="D15" s="7"/>
      <c r="E15" s="66"/>
      <c r="F15" s="66"/>
      <c r="G15" s="67"/>
      <c r="H15" s="66"/>
      <c r="I15" s="66"/>
      <c r="J15" s="66"/>
      <c r="K15" s="66"/>
    </row>
    <row r="16" spans="1:11" x14ac:dyDescent="0.25">
      <c r="A16" s="63" t="str">
        <f>"P("&amp;E4&amp;")"</f>
        <v>P(&gt; 40)</v>
      </c>
      <c r="B16" s="117">
        <f>E8/F8</f>
        <v>0.24</v>
      </c>
      <c r="C16" s="136" t="s">
        <v>143</v>
      </c>
      <c r="D16" s="136"/>
      <c r="E16" s="135"/>
      <c r="F16" s="135"/>
      <c r="G16" s="67"/>
      <c r="H16" s="66"/>
      <c r="I16" s="66"/>
      <c r="J16" s="66"/>
      <c r="K16" s="66"/>
    </row>
    <row r="17" spans="1:9" s="30" customFormat="1" x14ac:dyDescent="0.25">
      <c r="B17" s="64"/>
      <c r="D17" s="7"/>
      <c r="E17" s="1"/>
      <c r="F17" s="1"/>
      <c r="G17" s="1"/>
      <c r="H17" s="1"/>
      <c r="I17" s="1"/>
    </row>
    <row r="18" spans="1:9" x14ac:dyDescent="0.25">
      <c r="A18" s="133" t="s">
        <v>31</v>
      </c>
      <c r="B18" s="134"/>
      <c r="D18" s="7"/>
      <c r="G18" s="1"/>
    </row>
    <row r="19" spans="1:9" x14ac:dyDescent="0.25">
      <c r="A19" s="62" t="str">
        <f>"P("&amp;B5&amp;" and "&amp;C4&amp;")"</f>
        <v>P(Violent and &lt; 20)</v>
      </c>
      <c r="B19" s="117">
        <f>C5/F8</f>
        <v>0.18</v>
      </c>
      <c r="G19" s="1"/>
    </row>
    <row r="20" spans="1:9" x14ac:dyDescent="0.25">
      <c r="A20" s="62" t="str">
        <f>"P("&amp;B5&amp;" and "&amp;D4&amp;")"</f>
        <v>P(Violent and 20 - 40)</v>
      </c>
      <c r="B20" s="117">
        <f>D5/F8</f>
        <v>0.27333333333333332</v>
      </c>
      <c r="G20" s="1"/>
    </row>
    <row r="21" spans="1:9" x14ac:dyDescent="0.25">
      <c r="A21" s="62" t="str">
        <f>"P("&amp;B5&amp;" and "&amp;E4&amp;")"</f>
        <v>P(Violent and &gt; 40)</v>
      </c>
      <c r="B21" s="117">
        <f>E5/F8</f>
        <v>9.3333333333333338E-2</v>
      </c>
      <c r="G21" s="1"/>
    </row>
    <row r="22" spans="1:9" x14ac:dyDescent="0.25">
      <c r="A22" s="62" t="str">
        <f>"P("&amp;B6&amp;" and "&amp;C4&amp;")"</f>
        <v>P(Non-violent and &lt; 20)</v>
      </c>
      <c r="B22" s="117">
        <f>C6/F8</f>
        <v>0.08</v>
      </c>
      <c r="G22" s="1"/>
    </row>
    <row r="23" spans="1:9" x14ac:dyDescent="0.25">
      <c r="A23" s="62" t="str">
        <f>"P("&amp;B6&amp;" and "&amp;D4&amp;")"</f>
        <v>P(Non-violent and 20 - 40)</v>
      </c>
      <c r="B23" s="117">
        <f>D6/F8</f>
        <v>0.22666666666666666</v>
      </c>
      <c r="G23" s="1"/>
    </row>
    <row r="24" spans="1:9" x14ac:dyDescent="0.25">
      <c r="A24" s="62" t="str">
        <f>"P("&amp;B6&amp;" and "&amp;E4&amp;")"</f>
        <v>P(Non-violent and &gt; 40)</v>
      </c>
      <c r="B24" s="117">
        <f>E6/F8</f>
        <v>0.14666666666666667</v>
      </c>
      <c r="G24" s="1"/>
    </row>
    <row r="25" spans="1:9" x14ac:dyDescent="0.25">
      <c r="A25" s="62" t="str">
        <f>"P("&amp;B7&amp;" and "&amp;C4&amp;")"</f>
        <v>P( and &lt; 20)</v>
      </c>
      <c r="B25" s="117">
        <f>C7/F8</f>
        <v>0</v>
      </c>
      <c r="G25" s="1"/>
    </row>
    <row r="26" spans="1:9" x14ac:dyDescent="0.25">
      <c r="A26" s="62" t="str">
        <f>"P("&amp;B7&amp;" and "&amp;D4&amp;")"</f>
        <v>P( and 20 - 40)</v>
      </c>
      <c r="B26" s="117">
        <f>D7/F8</f>
        <v>0</v>
      </c>
      <c r="G26" s="1"/>
    </row>
    <row r="27" spans="1:9" x14ac:dyDescent="0.25">
      <c r="A27" s="62" t="str">
        <f>"P("&amp;B7&amp;" and "&amp;E4&amp;")"</f>
        <v>P( and &gt; 40)</v>
      </c>
      <c r="B27" s="117">
        <f>E7/F8</f>
        <v>0</v>
      </c>
      <c r="G27" s="1"/>
    </row>
    <row r="28" spans="1:9" s="30" customFormat="1" x14ac:dyDescent="0.25">
      <c r="B28" s="64"/>
    </row>
    <row r="29" spans="1:9" x14ac:dyDescent="0.25">
      <c r="A29" s="133" t="s">
        <v>32</v>
      </c>
      <c r="B29" s="134"/>
      <c r="G29" s="1"/>
    </row>
    <row r="30" spans="1:9" x14ac:dyDescent="0.25">
      <c r="A30" s="62" t="str">
        <f>"P("&amp;B5&amp;" or "&amp;C4&amp;")"</f>
        <v>P(Violent or &lt; 20)</v>
      </c>
      <c r="B30" s="117">
        <f>(F5+C8-C5)/F8</f>
        <v>0.62666666666666671</v>
      </c>
      <c r="C30" s="136" t="s">
        <v>144</v>
      </c>
      <c r="D30" s="135"/>
      <c r="G30" s="1"/>
    </row>
    <row r="31" spans="1:9" x14ac:dyDescent="0.25">
      <c r="A31" s="62" t="str">
        <f>"P("&amp;B5&amp;" or "&amp;D4&amp;")"</f>
        <v>P(Violent or 20 - 40)</v>
      </c>
      <c r="B31" s="117">
        <f>(F5+D8-D5)/F8</f>
        <v>0.77333333333333332</v>
      </c>
      <c r="G31" s="1"/>
    </row>
    <row r="32" spans="1:9" x14ac:dyDescent="0.25">
      <c r="A32" s="62" t="str">
        <f>"P("&amp;B5&amp;" or "&amp;E4&amp;")"</f>
        <v>P(Violent or &gt; 40)</v>
      </c>
      <c r="B32" s="117">
        <f>(F5+E8-E5)/F8</f>
        <v>0.69333333333333336</v>
      </c>
      <c r="G32" s="1"/>
    </row>
    <row r="33" spans="1:2" s="1" customFormat="1" x14ac:dyDescent="0.25">
      <c r="A33" s="62" t="str">
        <f>"P("&amp;B6&amp;" or "&amp;C4&amp;")"</f>
        <v>P(Non-violent or &lt; 20)</v>
      </c>
      <c r="B33" s="117">
        <f>(F6+C8-C6)/F8</f>
        <v>0.6333333333333333</v>
      </c>
    </row>
    <row r="34" spans="1:2" s="1" customFormat="1" x14ac:dyDescent="0.25">
      <c r="A34" s="62" t="str">
        <f>"P("&amp;B6&amp;" or "&amp;D4&amp;")"</f>
        <v>P(Non-violent or 20 - 40)</v>
      </c>
      <c r="B34" s="117">
        <f>(F6+D8-D6)/F8</f>
        <v>0.72666666666666668</v>
      </c>
    </row>
    <row r="35" spans="1:2" s="1" customFormat="1" x14ac:dyDescent="0.25">
      <c r="A35" s="62" t="str">
        <f>"P("&amp;B6&amp;" or "&amp;E4&amp;")"</f>
        <v>P(Non-violent or &gt; 40)</v>
      </c>
      <c r="B35" s="117">
        <f>(F6+E8-E6)/F8</f>
        <v>0.54666666666666663</v>
      </c>
    </row>
    <row r="36" spans="1:2" s="1" customFormat="1" x14ac:dyDescent="0.25">
      <c r="A36" s="62" t="str">
        <f>"P("&amp;B7&amp;" or "&amp;C4&amp;")"</f>
        <v>P( or &lt; 20)</v>
      </c>
      <c r="B36" s="117">
        <f>(F7+C8-C7)/F8</f>
        <v>0.26</v>
      </c>
    </row>
    <row r="37" spans="1:2" s="1" customFormat="1" x14ac:dyDescent="0.25">
      <c r="A37" s="62" t="str">
        <f>"P("&amp;B7&amp;" or "&amp;D4&amp;")"</f>
        <v>P( or 20 - 40)</v>
      </c>
      <c r="B37" s="117">
        <f>(F7+D8-D7)/F8</f>
        <v>0.5</v>
      </c>
    </row>
    <row r="38" spans="1:2" s="1" customFormat="1" x14ac:dyDescent="0.25">
      <c r="A38" s="62" t="str">
        <f>"P("&amp;B7&amp;" or "&amp;E4&amp;")"</f>
        <v>P( or &gt; 40)</v>
      </c>
      <c r="B38" s="117">
        <f>(F7+E8-E7)/F8</f>
        <v>0.24</v>
      </c>
    </row>
    <row r="40" spans="1:2" s="1" customFormat="1" x14ac:dyDescent="0.25">
      <c r="A40" s="133" t="s">
        <v>33</v>
      </c>
      <c r="B40" s="134"/>
    </row>
    <row r="41" spans="1:2" s="1" customFormat="1" x14ac:dyDescent="0.25">
      <c r="A41" s="62" t="str">
        <f>"P("&amp;B5&amp;" given "&amp;C4&amp;")"</f>
        <v>P(Violent given &lt; 20)</v>
      </c>
      <c r="B41" s="117">
        <f>C5/C8</f>
        <v>0.69230769230769229</v>
      </c>
    </row>
    <row r="42" spans="1:2" s="1" customFormat="1" x14ac:dyDescent="0.25">
      <c r="A42" s="62" t="str">
        <f>"P("&amp;B5&amp;" given "&amp;D4&amp;")"</f>
        <v>P(Violent given 20 - 40)</v>
      </c>
      <c r="B42" s="117">
        <f>D5/D8</f>
        <v>0.54666666666666663</v>
      </c>
    </row>
    <row r="43" spans="1:2" s="1" customFormat="1" x14ac:dyDescent="0.25">
      <c r="A43" s="62" t="str">
        <f>"P("&amp;B5&amp;" given "&amp;E4&amp;")"</f>
        <v>P(Violent given &gt; 40)</v>
      </c>
      <c r="B43" s="117">
        <f>E5/E8</f>
        <v>0.3888888888888889</v>
      </c>
    </row>
    <row r="44" spans="1:2" s="1" customFormat="1" x14ac:dyDescent="0.25">
      <c r="A44" s="62" t="str">
        <f>"P("&amp;B6&amp;" given "&amp;C4&amp;")"</f>
        <v>P(Non-violent given &lt; 20)</v>
      </c>
      <c r="B44" s="117">
        <f>C6/C8</f>
        <v>0.30769230769230771</v>
      </c>
    </row>
    <row r="45" spans="1:2" s="1" customFormat="1" x14ac:dyDescent="0.25">
      <c r="A45" s="62" t="str">
        <f>"P("&amp;B6&amp;" given "&amp;D4&amp;")"</f>
        <v>P(Non-violent given 20 - 40)</v>
      </c>
      <c r="B45" s="117">
        <f>D6/D8</f>
        <v>0.45333333333333331</v>
      </c>
    </row>
    <row r="46" spans="1:2" s="1" customFormat="1" x14ac:dyDescent="0.25">
      <c r="A46" s="62" t="str">
        <f>"P("&amp;B6&amp;" given "&amp;E4&amp;")"</f>
        <v>P(Non-violent given &gt; 40)</v>
      </c>
      <c r="B46" s="117">
        <f>E6/E8</f>
        <v>0.61111111111111116</v>
      </c>
    </row>
    <row r="47" spans="1:2" s="1" customFormat="1" x14ac:dyDescent="0.25">
      <c r="A47" s="62" t="str">
        <f>"P("&amp;B7&amp;" given "&amp;C4&amp;")"</f>
        <v>P( given &lt; 20)</v>
      </c>
      <c r="B47" s="117">
        <f>C7/C8</f>
        <v>0</v>
      </c>
    </row>
    <row r="48" spans="1:2" s="1" customFormat="1" x14ac:dyDescent="0.25">
      <c r="A48" s="62" t="str">
        <f>"P("&amp;B7&amp;" given "&amp;D4&amp;")"</f>
        <v>P( given 20 - 40)</v>
      </c>
      <c r="B48" s="117">
        <f>D7/D8</f>
        <v>0</v>
      </c>
    </row>
    <row r="49" spans="1:4" s="1" customFormat="1" x14ac:dyDescent="0.25">
      <c r="A49" s="62" t="str">
        <f>"P("&amp;B7&amp;" given "&amp;E4&amp;")"</f>
        <v>P( given &gt; 40)</v>
      </c>
      <c r="B49" s="117">
        <f>E7/E8</f>
        <v>0</v>
      </c>
    </row>
    <row r="50" spans="1:4" s="1" customFormat="1" x14ac:dyDescent="0.25">
      <c r="A50" s="62" t="str">
        <f>"P("&amp;C4&amp;" given "&amp;B5&amp;")"</f>
        <v>P(&lt; 20 given Violent)</v>
      </c>
      <c r="B50" s="117">
        <f>C5/F5</f>
        <v>0.32926829268292684</v>
      </c>
      <c r="C50" s="136" t="s">
        <v>145</v>
      </c>
      <c r="D50" s="136"/>
    </row>
    <row r="51" spans="1:4" s="1" customFormat="1" x14ac:dyDescent="0.25">
      <c r="A51" s="62" t="str">
        <f>"P("&amp;C4&amp;" given "&amp;B6&amp;")"</f>
        <v>P(&lt; 20 given Non-violent)</v>
      </c>
      <c r="B51" s="117">
        <f>C6/F6</f>
        <v>0.17647058823529413</v>
      </c>
    </row>
    <row r="52" spans="1:4" s="1" customFormat="1" x14ac:dyDescent="0.25">
      <c r="A52" s="62" t="str">
        <f>"P("&amp;C4&amp;" given "&amp;B7&amp;")"</f>
        <v>P(&lt; 20 given )</v>
      </c>
      <c r="B52" s="117" t="e">
        <f>C7/F7</f>
        <v>#DIV/0!</v>
      </c>
    </row>
    <row r="53" spans="1:4" s="1" customFormat="1" x14ac:dyDescent="0.25">
      <c r="A53" s="62" t="str">
        <f>"P("&amp;D4&amp;" given "&amp;B5&amp;")"</f>
        <v>P(20 - 40 given Violent)</v>
      </c>
      <c r="B53" s="117">
        <f>D5/F5</f>
        <v>0.5</v>
      </c>
    </row>
    <row r="54" spans="1:4" s="1" customFormat="1" x14ac:dyDescent="0.25">
      <c r="A54" s="62" t="str">
        <f>"P("&amp;D4&amp;" given "&amp;B6&amp;")"</f>
        <v>P(20 - 40 given Non-violent)</v>
      </c>
      <c r="B54" s="117">
        <f>D6/F6</f>
        <v>0.5</v>
      </c>
    </row>
    <row r="55" spans="1:4" s="1" customFormat="1" x14ac:dyDescent="0.25">
      <c r="A55" s="62" t="str">
        <f>"P("&amp;D4&amp;" given "&amp;B7&amp;")"</f>
        <v>P(20 - 40 given )</v>
      </c>
      <c r="B55" s="117" t="e">
        <f>D7/F7</f>
        <v>#DIV/0!</v>
      </c>
    </row>
    <row r="56" spans="1:4" s="1" customFormat="1" x14ac:dyDescent="0.25">
      <c r="A56" s="62" t="str">
        <f>"P("&amp;E4&amp;" given "&amp;B5&amp;")"</f>
        <v>P(&gt; 40 given Violent)</v>
      </c>
      <c r="B56" s="117">
        <f>E5/F5</f>
        <v>0.17073170731707318</v>
      </c>
    </row>
    <row r="57" spans="1:4" s="1" customFormat="1" x14ac:dyDescent="0.25">
      <c r="A57" s="62" t="str">
        <f>"P("&amp;E4&amp;" given "&amp;B6&amp;")"</f>
        <v>P(&gt; 40 given Non-violent)</v>
      </c>
      <c r="B57" s="117">
        <f>E6/F6</f>
        <v>0.3235294117647059</v>
      </c>
    </row>
    <row r="58" spans="1:4" s="1" customFormat="1" x14ac:dyDescent="0.25">
      <c r="A58" s="62" t="str">
        <f>"P("&amp;E4&amp;" given "&amp;B7&amp;")"</f>
        <v>P(&gt; 40 given )</v>
      </c>
      <c r="B58" s="117" t="e">
        <f>E7/F7</f>
        <v>#DIV/0!</v>
      </c>
    </row>
  </sheetData>
  <sheetProtection password="87CD" sheet="1" formatCells="0" formatColumns="0" formatRows="0" insertColumns="0" insertRows="0" insertHyperlinks="0" deleteColumns="0" deleteRows="0" sort="0" autoFilter="0" pivotTables="0"/>
  <mergeCells count="4">
    <mergeCell ref="A10:B10"/>
    <mergeCell ref="A18:B18"/>
    <mergeCell ref="A29:B29"/>
    <mergeCell ref="A40:B40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3"/>
  <sheetViews>
    <sheetView workbookViewId="0">
      <selection activeCell="B7" sqref="B7"/>
    </sheetView>
  </sheetViews>
  <sheetFormatPr defaultRowHeight="13.2" x14ac:dyDescent="0.25"/>
  <cols>
    <col min="1" max="1" width="11.6640625" customWidth="1"/>
  </cols>
  <sheetData>
    <row r="1" spans="1:2" s="65" customFormat="1" ht="15.6" x14ac:dyDescent="0.3">
      <c r="A1" s="131" t="s">
        <v>117</v>
      </c>
      <c r="B1" s="119" t="s">
        <v>35</v>
      </c>
    </row>
    <row r="2" spans="1:2" ht="15.6" x14ac:dyDescent="0.3">
      <c r="A2" s="132"/>
      <c r="B2" s="119"/>
    </row>
    <row r="3" spans="1:2" ht="15.6" x14ac:dyDescent="0.3">
      <c r="A3" s="131" t="s">
        <v>118</v>
      </c>
      <c r="B3" s="119" t="s">
        <v>36</v>
      </c>
    </row>
  </sheetData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6"/>
  <sheetViews>
    <sheetView workbookViewId="0">
      <selection activeCell="F23" sqref="F23"/>
    </sheetView>
  </sheetViews>
  <sheetFormatPr defaultColWidth="9.109375" defaultRowHeight="13.2" x14ac:dyDescent="0.25"/>
  <cols>
    <col min="1" max="1" width="20.6640625" style="1" customWidth="1"/>
    <col min="2" max="2" width="17.6640625" style="1" bestFit="1" customWidth="1"/>
    <col min="3" max="3" width="17.6640625" style="1" customWidth="1"/>
    <col min="4" max="4" width="5.5546875" style="1" customWidth="1"/>
    <col min="5" max="5" width="16.44140625" style="1" customWidth="1"/>
    <col min="6" max="6" width="17.44140625" style="1" customWidth="1"/>
    <col min="7" max="8" width="9.109375" style="1"/>
    <col min="9" max="9" width="15.5546875" style="1" bestFit="1" customWidth="1"/>
    <col min="10" max="10" width="15" style="1" bestFit="1" customWidth="1"/>
    <col min="11" max="16384" width="9.109375" style="1"/>
  </cols>
  <sheetData>
    <row r="1" spans="1:6" x14ac:dyDescent="0.25">
      <c r="A1" s="4" t="s">
        <v>3</v>
      </c>
      <c r="B1" s="5">
        <v>10</v>
      </c>
      <c r="C1" s="6"/>
      <c r="D1" s="6"/>
    </row>
    <row r="2" spans="1:6" x14ac:dyDescent="0.25">
      <c r="A2" s="4" t="s">
        <v>4</v>
      </c>
      <c r="B2" s="5">
        <v>5</v>
      </c>
      <c r="C2" s="6"/>
      <c r="D2" s="6"/>
    </row>
    <row r="3" spans="1:6" x14ac:dyDescent="0.25">
      <c r="A3" s="7"/>
    </row>
    <row r="5" spans="1:6" ht="15" x14ac:dyDescent="0.25">
      <c r="A5" s="8" t="s">
        <v>5</v>
      </c>
      <c r="B5" s="9"/>
      <c r="C5" s="10"/>
    </row>
    <row r="6" spans="1:6" ht="16.2" thickBot="1" x14ac:dyDescent="0.35">
      <c r="A6" s="11"/>
      <c r="B6" s="10"/>
      <c r="C6" s="10"/>
    </row>
    <row r="7" spans="1:6" ht="15.6" x14ac:dyDescent="0.3">
      <c r="A7" s="8" t="s">
        <v>13</v>
      </c>
      <c r="B7" s="12" t="s">
        <v>6</v>
      </c>
      <c r="C7" s="11"/>
      <c r="D7" s="2"/>
      <c r="E7" s="13" t="s">
        <v>6</v>
      </c>
      <c r="F7" s="14">
        <f>POWER(B1,B2)</f>
        <v>100000</v>
      </c>
    </row>
    <row r="8" spans="1:6" x14ac:dyDescent="0.25">
      <c r="A8" s="15"/>
      <c r="B8" s="10"/>
      <c r="C8" s="10"/>
      <c r="E8" s="16"/>
      <c r="F8" s="17"/>
    </row>
    <row r="9" spans="1:6" ht="15" x14ac:dyDescent="0.25">
      <c r="A9" s="8" t="s">
        <v>14</v>
      </c>
      <c r="B9" s="8" t="s">
        <v>7</v>
      </c>
      <c r="C9" s="9"/>
      <c r="E9" s="18"/>
      <c r="F9" s="3"/>
    </row>
    <row r="10" spans="1:6" x14ac:dyDescent="0.25">
      <c r="A10" s="10"/>
      <c r="B10" s="10"/>
      <c r="C10" s="10"/>
      <c r="E10" s="18"/>
      <c r="F10" s="3"/>
    </row>
    <row r="11" spans="1:6" ht="15.6" x14ac:dyDescent="0.3">
      <c r="A11" s="10"/>
      <c r="B11" s="8" t="s">
        <v>13</v>
      </c>
      <c r="C11" s="12" t="s">
        <v>8</v>
      </c>
      <c r="E11" s="19" t="s">
        <v>9</v>
      </c>
      <c r="F11" s="20">
        <f>PERMUT(B1,B2)</f>
        <v>30240</v>
      </c>
    </row>
    <row r="12" spans="1:6" x14ac:dyDescent="0.25">
      <c r="A12" s="10"/>
      <c r="B12" s="15"/>
      <c r="C12" s="10"/>
      <c r="E12" s="18"/>
      <c r="F12" s="3"/>
    </row>
    <row r="13" spans="1:6" ht="16.2" thickBot="1" x14ac:dyDescent="0.35">
      <c r="A13" s="21"/>
      <c r="B13" s="8" t="s">
        <v>14</v>
      </c>
      <c r="C13" s="12" t="s">
        <v>10</v>
      </c>
      <c r="E13" s="22" t="s">
        <v>11</v>
      </c>
      <c r="F13" s="23">
        <f>COMBIN(B1,B2)</f>
        <v>252</v>
      </c>
    </row>
    <row r="14" spans="1:6" ht="15.6" x14ac:dyDescent="0.3">
      <c r="A14" s="24"/>
      <c r="E14" s="25"/>
      <c r="F14" s="26"/>
    </row>
    <row r="15" spans="1:6" ht="15" x14ac:dyDescent="0.25">
      <c r="A15" s="2"/>
    </row>
    <row r="16" spans="1:6" ht="15" x14ac:dyDescent="0.25">
      <c r="A16" s="27" t="s">
        <v>15</v>
      </c>
      <c r="B16" s="28"/>
      <c r="C16" s="28"/>
      <c r="D16" s="28"/>
      <c r="E16" s="28"/>
      <c r="F16" s="30"/>
    </row>
    <row r="17" spans="1:5" ht="15" x14ac:dyDescent="0.25">
      <c r="A17" s="2"/>
    </row>
    <row r="21" spans="1:5" ht="15" x14ac:dyDescent="0.25">
      <c r="A21" s="2"/>
    </row>
    <row r="22" spans="1:5" ht="15" x14ac:dyDescent="0.25">
      <c r="C22" s="2"/>
      <c r="D22" s="2"/>
    </row>
    <row r="23" spans="1:5" ht="15" x14ac:dyDescent="0.25">
      <c r="A23" s="2"/>
    </row>
    <row r="24" spans="1:5" ht="15" x14ac:dyDescent="0.25">
      <c r="A24" s="29"/>
      <c r="B24" s="29"/>
      <c r="D24" s="29"/>
    </row>
    <row r="25" spans="1:5" ht="15" x14ac:dyDescent="0.25">
      <c r="A25" s="29"/>
    </row>
    <row r="26" spans="1:5" ht="15" x14ac:dyDescent="0.25">
      <c r="A26" s="29"/>
      <c r="E26" s="29"/>
    </row>
  </sheetData>
  <sheetProtection password="87CD" sheet="1" formatCells="0" formatColumns="0" formatRows="0" insertColumns="0" insertRows="0" insertHyperlinks="0" deleteColumns="0" deleteRows="0" sort="0" autoFilter="0" pivotTables="0"/>
  <phoneticPr fontId="0" type="noConversion"/>
  <dataValidations count="1">
    <dataValidation type="whole" operator="greaterThan" allowBlank="1" showInputMessage="1" showErrorMessage="1" sqref="B2 B1" xr:uid="{00000000-0002-0000-0900-000000000000}">
      <formula1>0</formula1>
    </dataValidation>
  </dataValidations>
  <pageMargins left="0.75" right="0.75" top="1" bottom="1" header="0.5" footer="0.5"/>
  <pageSetup orientation="landscape" horizontalDpi="300" verticalDpi="300" r:id="rId1"/>
  <headerFooter alignWithMargins="0">
    <oddHeader>&amp;C&amp;"Arial,Bold"&amp;16Counting Techniques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6"/>
  <sheetViews>
    <sheetView workbookViewId="0">
      <selection activeCell="I22" sqref="I22"/>
    </sheetView>
  </sheetViews>
  <sheetFormatPr defaultColWidth="9.109375" defaultRowHeight="13.2" x14ac:dyDescent="0.25"/>
  <cols>
    <col min="1" max="1" width="20.6640625" style="1" customWidth="1"/>
    <col min="2" max="2" width="17.6640625" style="1" bestFit="1" customWidth="1"/>
    <col min="3" max="3" width="17.6640625" style="1" customWidth="1"/>
    <col min="4" max="4" width="5.5546875" style="1" customWidth="1"/>
    <col min="5" max="5" width="16.44140625" style="1" customWidth="1"/>
    <col min="6" max="6" width="17.44140625" style="1" customWidth="1"/>
    <col min="7" max="8" width="9.109375" style="1"/>
    <col min="9" max="9" width="15.5546875" style="1" bestFit="1" customWidth="1"/>
    <col min="10" max="10" width="15" style="1" bestFit="1" customWidth="1"/>
    <col min="11" max="16384" width="9.109375" style="1"/>
  </cols>
  <sheetData>
    <row r="1" spans="1:6" x14ac:dyDescent="0.25">
      <c r="A1" s="4" t="s">
        <v>3</v>
      </c>
      <c r="B1" s="5">
        <v>20</v>
      </c>
      <c r="C1" s="6"/>
      <c r="D1" s="6"/>
    </row>
    <row r="2" spans="1:6" x14ac:dyDescent="0.25">
      <c r="A2" s="4" t="s">
        <v>4</v>
      </c>
      <c r="B2" s="5">
        <v>5</v>
      </c>
      <c r="C2" s="6"/>
      <c r="D2" s="6"/>
    </row>
    <row r="3" spans="1:6" x14ac:dyDescent="0.25">
      <c r="A3" s="7"/>
    </row>
    <row r="5" spans="1:6" ht="15" x14ac:dyDescent="0.25">
      <c r="A5" s="8" t="s">
        <v>5</v>
      </c>
      <c r="B5" s="9"/>
      <c r="C5" s="10"/>
    </row>
    <row r="6" spans="1:6" ht="16.2" thickBot="1" x14ac:dyDescent="0.35">
      <c r="A6" s="11"/>
      <c r="B6" s="10"/>
      <c r="C6" s="10"/>
    </row>
    <row r="7" spans="1:6" ht="15.6" x14ac:dyDescent="0.3">
      <c r="A7" s="8" t="s">
        <v>13</v>
      </c>
      <c r="B7" s="12" t="s">
        <v>6</v>
      </c>
      <c r="C7" s="11"/>
      <c r="D7" s="2"/>
      <c r="E7" s="13" t="s">
        <v>6</v>
      </c>
      <c r="F7" s="14">
        <f>POWER(B1,B2)</f>
        <v>3200000</v>
      </c>
    </row>
    <row r="8" spans="1:6" x14ac:dyDescent="0.25">
      <c r="A8" s="15"/>
      <c r="B8" s="10"/>
      <c r="C8" s="10"/>
      <c r="E8" s="16"/>
      <c r="F8" s="17"/>
    </row>
    <row r="9" spans="1:6" ht="15" x14ac:dyDescent="0.25">
      <c r="A9" s="8" t="s">
        <v>14</v>
      </c>
      <c r="B9" s="8" t="s">
        <v>7</v>
      </c>
      <c r="C9" s="9"/>
      <c r="E9" s="18"/>
      <c r="F9" s="3"/>
    </row>
    <row r="10" spans="1:6" x14ac:dyDescent="0.25">
      <c r="A10" s="10"/>
      <c r="B10" s="10"/>
      <c r="C10" s="10"/>
      <c r="E10" s="18"/>
      <c r="F10" s="3"/>
    </row>
    <row r="11" spans="1:6" ht="15.6" x14ac:dyDescent="0.3">
      <c r="A11" s="10"/>
      <c r="B11" s="8" t="s">
        <v>13</v>
      </c>
      <c r="C11" s="12" t="s">
        <v>8</v>
      </c>
      <c r="E11" s="19" t="s">
        <v>9</v>
      </c>
      <c r="F11" s="20">
        <f>PERMUT(B1,B2)</f>
        <v>1860480</v>
      </c>
    </row>
    <row r="12" spans="1:6" x14ac:dyDescent="0.25">
      <c r="A12" s="10"/>
      <c r="B12" s="15"/>
      <c r="C12" s="10"/>
      <c r="E12" s="18"/>
      <c r="F12" s="3"/>
    </row>
    <row r="13" spans="1:6" ht="16.2" thickBot="1" x14ac:dyDescent="0.35">
      <c r="A13" s="21"/>
      <c r="B13" s="8" t="s">
        <v>14</v>
      </c>
      <c r="C13" s="12" t="s">
        <v>10</v>
      </c>
      <c r="E13" s="22" t="s">
        <v>11</v>
      </c>
      <c r="F13" s="23">
        <f>COMBIN(B1,B2)</f>
        <v>15503.999999999998</v>
      </c>
    </row>
    <row r="14" spans="1:6" ht="15.6" x14ac:dyDescent="0.3">
      <c r="A14" s="24"/>
      <c r="E14" s="25"/>
      <c r="F14" s="26"/>
    </row>
    <row r="15" spans="1:6" ht="15" x14ac:dyDescent="0.25">
      <c r="A15" s="2"/>
    </row>
    <row r="16" spans="1:6" ht="15" x14ac:dyDescent="0.25">
      <c r="A16" s="27" t="s">
        <v>16</v>
      </c>
      <c r="B16" s="28"/>
      <c r="C16" s="28"/>
      <c r="D16" s="28"/>
      <c r="E16" s="28"/>
      <c r="F16" s="28"/>
    </row>
    <row r="17" spans="1:5" ht="15" x14ac:dyDescent="0.25">
      <c r="A17" s="2"/>
    </row>
    <row r="21" spans="1:5" ht="15" x14ac:dyDescent="0.25">
      <c r="A21" s="2"/>
    </row>
    <row r="22" spans="1:5" ht="15" x14ac:dyDescent="0.25">
      <c r="C22" s="2"/>
      <c r="D22" s="2"/>
    </row>
    <row r="23" spans="1:5" ht="15" x14ac:dyDescent="0.25">
      <c r="A23" s="2"/>
    </row>
    <row r="24" spans="1:5" ht="15" x14ac:dyDescent="0.25">
      <c r="A24" s="29"/>
      <c r="B24" s="29"/>
      <c r="D24" s="29"/>
    </row>
    <row r="25" spans="1:5" ht="15" x14ac:dyDescent="0.25">
      <c r="A25" s="29"/>
    </row>
    <row r="26" spans="1:5" ht="15" x14ac:dyDescent="0.25">
      <c r="A26" s="29"/>
      <c r="E26" s="29"/>
    </row>
  </sheetData>
  <sheetProtection password="87CD" sheet="1" formatCells="0" formatColumns="0" formatRows="0" insertColumns="0" insertRows="0" insertHyperlinks="0" deleteColumns="0" deleteRows="0" sort="0" autoFilter="0" pivotTables="0"/>
  <phoneticPr fontId="0" type="noConversion"/>
  <dataValidations count="1">
    <dataValidation type="whole" operator="greaterThan" allowBlank="1" showInputMessage="1" showErrorMessage="1" sqref="B2 B1" xr:uid="{00000000-0002-0000-0A00-000000000000}">
      <formula1>0</formula1>
    </dataValidation>
  </dataValidations>
  <pageMargins left="0.75" right="0.75" top="1" bottom="1" header="0.5" footer="0.5"/>
  <pageSetup orientation="landscape" horizontalDpi="300" verticalDpi="300" r:id="rId1"/>
  <headerFooter alignWithMargins="0">
    <oddHeader>&amp;C&amp;"Arial,Bold"&amp;16Counting Techniques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6"/>
  <sheetViews>
    <sheetView workbookViewId="0">
      <selection activeCell="I22" sqref="I22"/>
    </sheetView>
  </sheetViews>
  <sheetFormatPr defaultColWidth="9.109375" defaultRowHeight="13.2" x14ac:dyDescent="0.25"/>
  <cols>
    <col min="1" max="1" width="20.6640625" style="1" customWidth="1"/>
    <col min="2" max="2" width="17.6640625" style="1" bestFit="1" customWidth="1"/>
    <col min="3" max="3" width="17.6640625" style="1" customWidth="1"/>
    <col min="4" max="4" width="5.5546875" style="1" customWidth="1"/>
    <col min="5" max="5" width="16.44140625" style="1" customWidth="1"/>
    <col min="6" max="6" width="17.44140625" style="1" customWidth="1"/>
    <col min="7" max="8" width="9.109375" style="1"/>
    <col min="9" max="9" width="15.5546875" style="1" bestFit="1" customWidth="1"/>
    <col min="10" max="10" width="15" style="1" bestFit="1" customWidth="1"/>
    <col min="11" max="16384" width="9.109375" style="1"/>
  </cols>
  <sheetData>
    <row r="1" spans="1:6" x14ac:dyDescent="0.25">
      <c r="A1" s="4" t="s">
        <v>3</v>
      </c>
      <c r="B1" s="5">
        <v>3</v>
      </c>
      <c r="C1" s="6"/>
      <c r="D1" s="6"/>
    </row>
    <row r="2" spans="1:6" x14ac:dyDescent="0.25">
      <c r="A2" s="4" t="s">
        <v>4</v>
      </c>
      <c r="B2" s="5">
        <v>6</v>
      </c>
      <c r="C2" s="6"/>
      <c r="D2" s="6"/>
    </row>
    <row r="3" spans="1:6" x14ac:dyDescent="0.25">
      <c r="A3" s="7"/>
    </row>
    <row r="5" spans="1:6" ht="15" x14ac:dyDescent="0.25">
      <c r="A5" s="8" t="s">
        <v>5</v>
      </c>
      <c r="B5" s="9"/>
      <c r="C5" s="10"/>
    </row>
    <row r="6" spans="1:6" ht="16.2" thickBot="1" x14ac:dyDescent="0.35">
      <c r="A6" s="11"/>
      <c r="B6" s="10"/>
      <c r="C6" s="10"/>
    </row>
    <row r="7" spans="1:6" ht="15.6" x14ac:dyDescent="0.3">
      <c r="A7" s="8" t="s">
        <v>13</v>
      </c>
      <c r="B7" s="12" t="s">
        <v>6</v>
      </c>
      <c r="C7" s="11"/>
      <c r="D7" s="2"/>
      <c r="E7" s="13" t="s">
        <v>6</v>
      </c>
      <c r="F7" s="14">
        <f>POWER(B1,B2)</f>
        <v>729</v>
      </c>
    </row>
    <row r="8" spans="1:6" x14ac:dyDescent="0.25">
      <c r="A8" s="15"/>
      <c r="B8" s="10"/>
      <c r="C8" s="10"/>
      <c r="E8" s="16"/>
      <c r="F8" s="17"/>
    </row>
    <row r="9" spans="1:6" ht="15" x14ac:dyDescent="0.25">
      <c r="A9" s="8" t="s">
        <v>14</v>
      </c>
      <c r="B9" s="8" t="s">
        <v>7</v>
      </c>
      <c r="C9" s="9"/>
      <c r="E9" s="18"/>
      <c r="F9" s="3"/>
    </row>
    <row r="10" spans="1:6" x14ac:dyDescent="0.25">
      <c r="A10" s="10"/>
      <c r="B10" s="10"/>
      <c r="C10" s="10"/>
      <c r="E10" s="18"/>
      <c r="F10" s="3"/>
    </row>
    <row r="11" spans="1:6" ht="15.6" x14ac:dyDescent="0.3">
      <c r="A11" s="10"/>
      <c r="B11" s="8" t="s">
        <v>13</v>
      </c>
      <c r="C11" s="12" t="s">
        <v>8</v>
      </c>
      <c r="E11" s="19" t="s">
        <v>9</v>
      </c>
      <c r="F11" s="20" t="e">
        <f>PERMUT(B1,B2)</f>
        <v>#NUM!</v>
      </c>
    </row>
    <row r="12" spans="1:6" x14ac:dyDescent="0.25">
      <c r="A12" s="10"/>
      <c r="B12" s="15"/>
      <c r="C12" s="10"/>
      <c r="E12" s="18"/>
      <c r="F12" s="3"/>
    </row>
    <row r="13" spans="1:6" ht="16.2" thickBot="1" x14ac:dyDescent="0.35">
      <c r="A13" s="21"/>
      <c r="B13" s="8" t="s">
        <v>14</v>
      </c>
      <c r="C13" s="12" t="s">
        <v>10</v>
      </c>
      <c r="E13" s="22" t="s">
        <v>11</v>
      </c>
      <c r="F13" s="23" t="e">
        <f>COMBIN(B1,B2)</f>
        <v>#NUM!</v>
      </c>
    </row>
    <row r="14" spans="1:6" ht="15.6" x14ac:dyDescent="0.3">
      <c r="A14" s="24"/>
      <c r="E14" s="25"/>
      <c r="F14" s="26"/>
    </row>
    <row r="15" spans="1:6" ht="15" x14ac:dyDescent="0.25">
      <c r="A15" s="2"/>
    </row>
    <row r="16" spans="1:6" ht="15" x14ac:dyDescent="0.25">
      <c r="A16" s="27" t="s">
        <v>17</v>
      </c>
      <c r="B16" s="28"/>
      <c r="C16" s="28"/>
      <c r="D16" s="28"/>
      <c r="E16" s="28"/>
      <c r="F16" s="28"/>
    </row>
    <row r="17" spans="1:5" ht="15" x14ac:dyDescent="0.25">
      <c r="A17" s="2"/>
    </row>
    <row r="21" spans="1:5" ht="15" x14ac:dyDescent="0.25">
      <c r="A21" s="2"/>
    </row>
    <row r="22" spans="1:5" ht="15" x14ac:dyDescent="0.25">
      <c r="C22" s="2"/>
      <c r="D22" s="2"/>
    </row>
    <row r="23" spans="1:5" ht="15" x14ac:dyDescent="0.25">
      <c r="A23" s="2"/>
    </row>
    <row r="24" spans="1:5" ht="15" x14ac:dyDescent="0.25">
      <c r="A24" s="29"/>
      <c r="B24" s="29"/>
      <c r="D24" s="29"/>
    </row>
    <row r="25" spans="1:5" ht="15" x14ac:dyDescent="0.25">
      <c r="A25" s="29"/>
    </row>
    <row r="26" spans="1:5" ht="15" x14ac:dyDescent="0.25">
      <c r="A26" s="29"/>
      <c r="E26" s="29"/>
    </row>
  </sheetData>
  <sheetProtection password="87CD" sheet="1" formatCells="0" formatColumns="0" formatRows="0" insertColumns="0" insertRows="0" insertHyperlinks="0" deleteColumns="0" deleteRows="0" sort="0" autoFilter="0" pivotTables="0"/>
  <phoneticPr fontId="0" type="noConversion"/>
  <dataValidations count="1">
    <dataValidation type="whole" operator="greaterThan" allowBlank="1" showInputMessage="1" showErrorMessage="1" sqref="B2 B1" xr:uid="{00000000-0002-0000-0B00-000000000000}">
      <formula1>0</formula1>
    </dataValidation>
  </dataValidations>
  <pageMargins left="0.75" right="0.75" top="1" bottom="1" header="0.5" footer="0.5"/>
  <pageSetup orientation="landscape" horizontalDpi="300" verticalDpi="300" r:id="rId1"/>
  <headerFooter alignWithMargins="0">
    <oddHeader>&amp;C&amp;"Arial,Bold"&amp;16Counting Techniques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6"/>
  <sheetViews>
    <sheetView workbookViewId="0">
      <selection activeCell="I22" sqref="I22"/>
    </sheetView>
  </sheetViews>
  <sheetFormatPr defaultColWidth="9.109375" defaultRowHeight="13.2" x14ac:dyDescent="0.25"/>
  <cols>
    <col min="1" max="1" width="20.6640625" style="1" customWidth="1"/>
    <col min="2" max="2" width="17.6640625" style="1" bestFit="1" customWidth="1"/>
    <col min="3" max="3" width="17.6640625" style="1" customWidth="1"/>
    <col min="4" max="4" width="5.5546875" style="1" customWidth="1"/>
    <col min="5" max="5" width="16.44140625" style="1" customWidth="1"/>
    <col min="6" max="6" width="17.44140625" style="1" customWidth="1"/>
    <col min="7" max="8" width="9.109375" style="1"/>
    <col min="9" max="9" width="15.5546875" style="1" bestFit="1" customWidth="1"/>
    <col min="10" max="10" width="15" style="1" bestFit="1" customWidth="1"/>
    <col min="11" max="16384" width="9.109375" style="1"/>
  </cols>
  <sheetData>
    <row r="1" spans="1:7" x14ac:dyDescent="0.25">
      <c r="A1" s="4" t="s">
        <v>3</v>
      </c>
      <c r="B1" s="5">
        <v>31</v>
      </c>
      <c r="C1" s="6"/>
      <c r="D1" s="6"/>
    </row>
    <row r="2" spans="1:7" x14ac:dyDescent="0.25">
      <c r="A2" s="4" t="s">
        <v>4</v>
      </c>
      <c r="B2" s="5">
        <v>2</v>
      </c>
      <c r="C2" s="6"/>
      <c r="D2" s="6"/>
    </row>
    <row r="3" spans="1:7" x14ac:dyDescent="0.25">
      <c r="A3" s="7"/>
    </row>
    <row r="5" spans="1:7" ht="15" x14ac:dyDescent="0.25">
      <c r="A5" s="8" t="s">
        <v>5</v>
      </c>
      <c r="B5" s="9"/>
      <c r="C5" s="10"/>
    </row>
    <row r="6" spans="1:7" ht="16.2" thickBot="1" x14ac:dyDescent="0.35">
      <c r="A6" s="11"/>
      <c r="B6" s="10"/>
      <c r="C6" s="10"/>
    </row>
    <row r="7" spans="1:7" ht="15.6" x14ac:dyDescent="0.3">
      <c r="A7" s="8" t="s">
        <v>13</v>
      </c>
      <c r="B7" s="12" t="s">
        <v>6</v>
      </c>
      <c r="C7" s="11"/>
      <c r="D7" s="2"/>
      <c r="E7" s="13" t="s">
        <v>6</v>
      </c>
      <c r="F7" s="14">
        <f>POWER(B1,B2)</f>
        <v>961</v>
      </c>
    </row>
    <row r="8" spans="1:7" x14ac:dyDescent="0.25">
      <c r="A8" s="15"/>
      <c r="B8" s="10"/>
      <c r="C8" s="10"/>
      <c r="E8" s="16"/>
      <c r="F8" s="17"/>
    </row>
    <row r="9" spans="1:7" ht="15" x14ac:dyDescent="0.25">
      <c r="A9" s="8" t="s">
        <v>14</v>
      </c>
      <c r="B9" s="8" t="s">
        <v>7</v>
      </c>
      <c r="C9" s="9"/>
      <c r="E9" s="18"/>
      <c r="F9" s="3"/>
    </row>
    <row r="10" spans="1:7" x14ac:dyDescent="0.25">
      <c r="A10" s="10"/>
      <c r="B10" s="10"/>
      <c r="C10" s="10"/>
      <c r="E10" s="18"/>
      <c r="F10" s="3"/>
    </row>
    <row r="11" spans="1:7" ht="15.6" x14ac:dyDescent="0.3">
      <c r="A11" s="10"/>
      <c r="B11" s="8" t="s">
        <v>13</v>
      </c>
      <c r="C11" s="12" t="s">
        <v>8</v>
      </c>
      <c r="E11" s="19" t="s">
        <v>9</v>
      </c>
      <c r="F11" s="20">
        <f>PERMUT(B1,B2)</f>
        <v>930</v>
      </c>
    </row>
    <row r="12" spans="1:7" x14ac:dyDescent="0.25">
      <c r="A12" s="10"/>
      <c r="B12" s="15"/>
      <c r="C12" s="10"/>
      <c r="E12" s="18"/>
      <c r="F12" s="3"/>
    </row>
    <row r="13" spans="1:7" ht="16.2" thickBot="1" x14ac:dyDescent="0.35">
      <c r="A13" s="21"/>
      <c r="B13" s="8" t="s">
        <v>14</v>
      </c>
      <c r="C13" s="12" t="s">
        <v>10</v>
      </c>
      <c r="E13" s="22" t="s">
        <v>11</v>
      </c>
      <c r="F13" s="23">
        <f>COMBIN(B1,B2)</f>
        <v>465</v>
      </c>
    </row>
    <row r="14" spans="1:7" ht="15.6" x14ac:dyDescent="0.3">
      <c r="A14" s="24"/>
      <c r="E14" s="25"/>
      <c r="F14" s="26"/>
    </row>
    <row r="15" spans="1:7" ht="15" x14ac:dyDescent="0.25">
      <c r="A15" s="2"/>
    </row>
    <row r="16" spans="1:7" ht="15" x14ac:dyDescent="0.25">
      <c r="A16" s="27" t="s">
        <v>18</v>
      </c>
      <c r="B16" s="28"/>
      <c r="C16" s="28"/>
      <c r="D16" s="28"/>
      <c r="E16" s="28"/>
      <c r="F16" s="28"/>
      <c r="G16" s="28"/>
    </row>
    <row r="17" spans="1:7" ht="15" x14ac:dyDescent="0.25">
      <c r="A17" s="27" t="s">
        <v>19</v>
      </c>
      <c r="B17" s="28"/>
      <c r="C17" s="28"/>
      <c r="D17" s="28"/>
      <c r="E17" s="28"/>
      <c r="F17" s="28"/>
      <c r="G17" s="28"/>
    </row>
    <row r="18" spans="1:7" ht="15" x14ac:dyDescent="0.25">
      <c r="A18" s="27" t="s">
        <v>20</v>
      </c>
      <c r="B18" s="28"/>
      <c r="C18" s="28"/>
      <c r="D18" s="28"/>
      <c r="E18" s="28"/>
      <c r="F18" s="28"/>
      <c r="G18" s="28"/>
    </row>
    <row r="21" spans="1:7" ht="15" x14ac:dyDescent="0.25">
      <c r="A21" s="2"/>
    </row>
    <row r="22" spans="1:7" ht="15" x14ac:dyDescent="0.25">
      <c r="C22" s="2"/>
      <c r="D22" s="2"/>
    </row>
    <row r="23" spans="1:7" ht="15" x14ac:dyDescent="0.25">
      <c r="A23" s="2"/>
    </row>
    <row r="24" spans="1:7" ht="15" x14ac:dyDescent="0.25">
      <c r="A24" s="29"/>
      <c r="B24" s="29"/>
      <c r="D24" s="29"/>
    </row>
    <row r="25" spans="1:7" ht="15" x14ac:dyDescent="0.25">
      <c r="A25" s="29"/>
    </row>
    <row r="26" spans="1:7" ht="15" x14ac:dyDescent="0.25">
      <c r="A26" s="29"/>
      <c r="E26" s="29"/>
    </row>
  </sheetData>
  <sheetProtection password="87CD" sheet="1" formatCells="0" formatColumns="0" formatRows="0" insertColumns="0" insertRows="0" insertHyperlinks="0" deleteColumns="0" deleteRows="0" sort="0" autoFilter="0" pivotTables="0"/>
  <phoneticPr fontId="0" type="noConversion"/>
  <dataValidations count="1">
    <dataValidation type="whole" operator="greaterThan" allowBlank="1" showInputMessage="1" showErrorMessage="1" sqref="B2 B1" xr:uid="{00000000-0002-0000-0C00-000000000000}">
      <formula1>0</formula1>
    </dataValidation>
  </dataValidations>
  <pageMargins left="0.75" right="0.75" top="1" bottom="1" header="0.5" footer="0.5"/>
  <pageSetup orientation="landscape" horizontalDpi="300" verticalDpi="300" r:id="rId1"/>
  <headerFooter alignWithMargins="0">
    <oddHeader>&amp;C&amp;"Arial,Bold"&amp;16Counting Techniques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7"/>
  <sheetViews>
    <sheetView workbookViewId="0">
      <selection activeCell="I17" sqref="I17"/>
    </sheetView>
  </sheetViews>
  <sheetFormatPr defaultColWidth="9.109375" defaultRowHeight="13.2" x14ac:dyDescent="0.25"/>
  <cols>
    <col min="1" max="1" width="20.6640625" style="1" customWidth="1"/>
    <col min="2" max="2" width="17.6640625" style="1" bestFit="1" customWidth="1"/>
    <col min="3" max="3" width="17.6640625" style="1" customWidth="1"/>
    <col min="4" max="4" width="5.5546875" style="1" customWidth="1"/>
    <col min="5" max="5" width="16.44140625" style="1" customWidth="1"/>
    <col min="6" max="6" width="17.44140625" style="1" customWidth="1"/>
    <col min="7" max="8" width="9.109375" style="1"/>
    <col min="9" max="9" width="15.5546875" style="1" bestFit="1" customWidth="1"/>
    <col min="10" max="10" width="15" style="1" bestFit="1" customWidth="1"/>
    <col min="11" max="16384" width="9.109375" style="1"/>
  </cols>
  <sheetData>
    <row r="1" spans="1:7" x14ac:dyDescent="0.25">
      <c r="A1" s="4" t="s">
        <v>3</v>
      </c>
      <c r="B1" s="5">
        <v>26</v>
      </c>
      <c r="C1" s="6"/>
      <c r="D1" s="6"/>
    </row>
    <row r="2" spans="1:7" x14ac:dyDescent="0.25">
      <c r="A2" s="4" t="s">
        <v>4</v>
      </c>
      <c r="B2" s="5">
        <v>2</v>
      </c>
      <c r="C2" s="6"/>
      <c r="D2" s="6"/>
    </row>
    <row r="3" spans="1:7" x14ac:dyDescent="0.25">
      <c r="A3" s="7"/>
    </row>
    <row r="5" spans="1:7" ht="15" x14ac:dyDescent="0.25">
      <c r="A5" s="8" t="s">
        <v>5</v>
      </c>
      <c r="B5" s="9"/>
      <c r="C5" s="10"/>
    </row>
    <row r="6" spans="1:7" ht="16.2" thickBot="1" x14ac:dyDescent="0.35">
      <c r="A6" s="11"/>
      <c r="B6" s="10"/>
      <c r="C6" s="10"/>
    </row>
    <row r="7" spans="1:7" ht="15.6" x14ac:dyDescent="0.3">
      <c r="A7" s="8" t="s">
        <v>13</v>
      </c>
      <c r="B7" s="12" t="s">
        <v>6</v>
      </c>
      <c r="C7" s="11"/>
      <c r="D7" s="2"/>
      <c r="E7" s="13" t="s">
        <v>6</v>
      </c>
      <c r="F7" s="14">
        <f>POWER(B1,B2)</f>
        <v>676</v>
      </c>
    </row>
    <row r="8" spans="1:7" x14ac:dyDescent="0.25">
      <c r="A8" s="15"/>
      <c r="B8" s="10"/>
      <c r="C8" s="10"/>
      <c r="E8" s="16"/>
      <c r="F8" s="17"/>
    </row>
    <row r="9" spans="1:7" ht="15" x14ac:dyDescent="0.25">
      <c r="A9" s="8" t="s">
        <v>14</v>
      </c>
      <c r="B9" s="8" t="s">
        <v>7</v>
      </c>
      <c r="C9" s="9"/>
      <c r="E9" s="18"/>
      <c r="F9" s="3"/>
    </row>
    <row r="10" spans="1:7" x14ac:dyDescent="0.25">
      <c r="A10" s="10"/>
      <c r="B10" s="10"/>
      <c r="C10" s="10"/>
      <c r="E10" s="18"/>
      <c r="F10" s="3"/>
    </row>
    <row r="11" spans="1:7" ht="15.6" x14ac:dyDescent="0.3">
      <c r="A11" s="10"/>
      <c r="B11" s="8" t="s">
        <v>13</v>
      </c>
      <c r="C11" s="12" t="s">
        <v>8</v>
      </c>
      <c r="E11" s="19" t="s">
        <v>9</v>
      </c>
      <c r="F11" s="20">
        <f>PERMUT(B1,B2)</f>
        <v>650</v>
      </c>
    </row>
    <row r="12" spans="1:7" x14ac:dyDescent="0.25">
      <c r="A12" s="10"/>
      <c r="B12" s="15"/>
      <c r="C12" s="10"/>
      <c r="E12" s="18"/>
      <c r="F12" s="3"/>
    </row>
    <row r="13" spans="1:7" ht="16.2" thickBot="1" x14ac:dyDescent="0.35">
      <c r="A13" s="21"/>
      <c r="B13" s="8" t="s">
        <v>14</v>
      </c>
      <c r="C13" s="12" t="s">
        <v>10</v>
      </c>
      <c r="E13" s="22" t="s">
        <v>11</v>
      </c>
      <c r="F13" s="23">
        <f>COMBIN(B1,B2)</f>
        <v>325</v>
      </c>
    </row>
    <row r="14" spans="1:7" ht="15.6" x14ac:dyDescent="0.3">
      <c r="A14" s="24"/>
      <c r="E14" s="25"/>
      <c r="F14" s="26"/>
    </row>
    <row r="15" spans="1:7" ht="15" x14ac:dyDescent="0.25">
      <c r="A15" s="2"/>
    </row>
    <row r="16" spans="1:7" ht="15" x14ac:dyDescent="0.25">
      <c r="A16" s="27" t="s">
        <v>23</v>
      </c>
      <c r="B16" s="28"/>
      <c r="C16" s="28"/>
      <c r="D16" s="28"/>
      <c r="E16" s="28"/>
      <c r="F16" s="28"/>
      <c r="G16" s="28"/>
    </row>
    <row r="17" spans="1:7" ht="15" x14ac:dyDescent="0.25">
      <c r="A17" s="27" t="s">
        <v>24</v>
      </c>
      <c r="B17" s="28"/>
      <c r="C17" s="28"/>
      <c r="D17" s="28"/>
      <c r="E17" s="28"/>
      <c r="F17" s="28"/>
      <c r="G17" s="28"/>
    </row>
    <row r="19" spans="1:7" x14ac:dyDescent="0.25">
      <c r="A19" s="31" t="s">
        <v>3</v>
      </c>
      <c r="B19" s="5">
        <v>10</v>
      </c>
      <c r="C19" s="6"/>
      <c r="D19" s="6"/>
    </row>
    <row r="20" spans="1:7" x14ac:dyDescent="0.25">
      <c r="A20" s="31" t="s">
        <v>4</v>
      </c>
      <c r="B20" s="5">
        <v>3</v>
      </c>
      <c r="C20" s="6"/>
      <c r="D20" s="6"/>
    </row>
    <row r="21" spans="1:7" x14ac:dyDescent="0.25">
      <c r="A21" s="7"/>
    </row>
    <row r="23" spans="1:7" ht="15" x14ac:dyDescent="0.25">
      <c r="A23" s="32" t="s">
        <v>5</v>
      </c>
      <c r="B23" s="33"/>
      <c r="C23" s="10"/>
    </row>
    <row r="24" spans="1:7" ht="16.2" thickBot="1" x14ac:dyDescent="0.35">
      <c r="A24" s="11"/>
      <c r="B24" s="10"/>
      <c r="C24" s="10"/>
    </row>
    <row r="25" spans="1:7" ht="15.6" x14ac:dyDescent="0.3">
      <c r="A25" s="32" t="s">
        <v>13</v>
      </c>
      <c r="B25" s="34" t="s">
        <v>6</v>
      </c>
      <c r="C25" s="11"/>
      <c r="D25" s="2"/>
      <c r="E25" s="35" t="s">
        <v>6</v>
      </c>
      <c r="F25" s="36">
        <f>POWER(B19,B20)</f>
        <v>1000</v>
      </c>
    </row>
    <row r="26" spans="1:7" x14ac:dyDescent="0.25">
      <c r="A26" s="15"/>
      <c r="B26" s="10"/>
      <c r="C26" s="10"/>
      <c r="E26" s="37"/>
      <c r="F26" s="38"/>
    </row>
    <row r="27" spans="1:7" ht="15" x14ac:dyDescent="0.25">
      <c r="A27" s="32" t="s">
        <v>14</v>
      </c>
      <c r="B27" s="32" t="s">
        <v>7</v>
      </c>
      <c r="C27" s="33"/>
      <c r="E27" s="39"/>
      <c r="F27" s="40"/>
    </row>
    <row r="28" spans="1:7" x14ac:dyDescent="0.25">
      <c r="A28" s="10"/>
      <c r="B28" s="10"/>
      <c r="C28" s="10"/>
      <c r="E28" s="39"/>
      <c r="F28" s="40"/>
    </row>
    <row r="29" spans="1:7" ht="15.6" x14ac:dyDescent="0.3">
      <c r="A29" s="10"/>
      <c r="B29" s="32" t="s">
        <v>13</v>
      </c>
      <c r="C29" s="34" t="s">
        <v>8</v>
      </c>
      <c r="E29" s="41" t="s">
        <v>9</v>
      </c>
      <c r="F29" s="42">
        <f>PERMUT(B19,B20)</f>
        <v>720</v>
      </c>
    </row>
    <row r="30" spans="1:7" x14ac:dyDescent="0.25">
      <c r="A30" s="10"/>
      <c r="B30" s="15"/>
      <c r="C30" s="10"/>
      <c r="E30" s="39"/>
      <c r="F30" s="40"/>
    </row>
    <row r="31" spans="1:7" ht="16.2" thickBot="1" x14ac:dyDescent="0.35">
      <c r="A31" s="21"/>
      <c r="B31" s="32" t="s">
        <v>14</v>
      </c>
      <c r="C31" s="34" t="s">
        <v>10</v>
      </c>
      <c r="E31" s="43" t="s">
        <v>11</v>
      </c>
      <c r="F31" s="44">
        <f>COMBIN(B19,B20)</f>
        <v>120</v>
      </c>
    </row>
    <row r="32" spans="1:7" ht="15.6" x14ac:dyDescent="0.3">
      <c r="A32" s="24"/>
      <c r="E32" s="25"/>
      <c r="F32" s="26"/>
    </row>
    <row r="33" spans="1:7" ht="15" x14ac:dyDescent="0.25">
      <c r="A33" s="27" t="s">
        <v>21</v>
      </c>
      <c r="B33" s="28"/>
      <c r="C33" s="28"/>
      <c r="D33" s="28"/>
      <c r="E33" s="28"/>
      <c r="F33" s="28"/>
      <c r="G33" s="28"/>
    </row>
    <row r="34" spans="1:7" ht="15" x14ac:dyDescent="0.25">
      <c r="A34" s="27" t="s">
        <v>22</v>
      </c>
      <c r="B34" s="28"/>
      <c r="C34" s="28"/>
      <c r="D34" s="28"/>
      <c r="E34" s="28"/>
      <c r="F34" s="28"/>
      <c r="G34" s="28"/>
    </row>
    <row r="36" spans="1:7" ht="15" x14ac:dyDescent="0.25">
      <c r="A36" s="27" t="s">
        <v>25</v>
      </c>
      <c r="B36" s="27"/>
      <c r="C36" s="27"/>
      <c r="D36" s="28"/>
      <c r="E36" s="28"/>
      <c r="F36" s="28"/>
    </row>
    <row r="37" spans="1:7" ht="15" x14ac:dyDescent="0.25">
      <c r="A37" s="27" t="s">
        <v>26</v>
      </c>
      <c r="B37" s="27"/>
      <c r="C37" s="27"/>
      <c r="D37" s="28"/>
      <c r="E37" s="28"/>
      <c r="F37" s="28"/>
    </row>
  </sheetData>
  <sheetProtection password="87CD" sheet="1" formatCells="0" formatColumns="0" formatRows="0" insertColumns="0" insertRows="0" insertHyperlinks="0" deleteColumns="0" deleteRows="0" sort="0" autoFilter="0" pivotTables="0"/>
  <phoneticPr fontId="0" type="noConversion"/>
  <dataValidations count="1">
    <dataValidation type="whole" operator="greaterThan" allowBlank="1" showInputMessage="1" showErrorMessage="1" sqref="B1:B2" xr:uid="{00000000-0002-0000-0D00-000000000000}">
      <formula1>0</formula1>
    </dataValidation>
  </dataValidations>
  <pageMargins left="0.75" right="0.75" top="1" bottom="1" header="0.5" footer="0.5"/>
  <pageSetup orientation="landscape" horizontalDpi="300" verticalDpi="300" r:id="rId1"/>
  <headerFooter alignWithMargins="0">
    <oddHeader>&amp;C&amp;"Arial,Bold"&amp;16Counting Techniques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1F374-9B29-4D79-A378-6982E646839B}">
  <dimension ref="A1:M112"/>
  <sheetViews>
    <sheetView workbookViewId="0">
      <pane ySplit="11" topLeftCell="A12" activePane="bottomLeft" state="frozen"/>
      <selection activeCell="C17" sqref="C17"/>
      <selection pane="bottomLeft" activeCell="M14" sqref="M14"/>
    </sheetView>
  </sheetViews>
  <sheetFormatPr defaultColWidth="9.109375" defaultRowHeight="13.2" x14ac:dyDescent="0.25"/>
  <cols>
    <col min="1" max="1" width="21" style="72" customWidth="1"/>
    <col min="2" max="2" width="8.33203125" style="90" customWidth="1"/>
    <col min="3" max="3" width="8.44140625" style="71" customWidth="1"/>
    <col min="4" max="4" width="2.6640625" style="71" customWidth="1"/>
    <col min="5" max="5" width="8.44140625" style="71" customWidth="1"/>
    <col min="6" max="6" width="2.6640625" style="71" customWidth="1"/>
    <col min="7" max="7" width="8.44140625" style="71" customWidth="1"/>
    <col min="8" max="8" width="2.6640625" style="71" customWidth="1"/>
    <col min="9" max="9" width="8.44140625" style="71" customWidth="1"/>
    <col min="10" max="10" width="2.6640625" style="71" customWidth="1"/>
    <col min="11" max="11" width="8.44140625" style="71" customWidth="1"/>
    <col min="12" max="12" width="9.109375" style="72"/>
    <col min="13" max="13" width="26.5546875" style="72" bestFit="1" customWidth="1"/>
    <col min="14" max="16384" width="9.109375" style="72"/>
  </cols>
  <sheetData>
    <row r="1" spans="1:11" x14ac:dyDescent="0.25">
      <c r="A1" s="68" t="s">
        <v>37</v>
      </c>
      <c r="B1" s="69"/>
      <c r="C1" s="70"/>
    </row>
    <row r="3" spans="1:11" x14ac:dyDescent="0.25">
      <c r="A3" s="73" t="s">
        <v>38</v>
      </c>
      <c r="B3" s="74">
        <v>9</v>
      </c>
    </row>
    <row r="4" spans="1:11" x14ac:dyDescent="0.25">
      <c r="A4" s="73" t="s">
        <v>39</v>
      </c>
      <c r="B4" s="75">
        <v>0.9</v>
      </c>
    </row>
    <row r="5" spans="1:11" x14ac:dyDescent="0.25">
      <c r="A5" s="76"/>
      <c r="B5" s="71"/>
    </row>
    <row r="6" spans="1:11" x14ac:dyDescent="0.25">
      <c r="A6" s="77" t="s">
        <v>1</v>
      </c>
      <c r="B6" s="78">
        <f>B3*B4</f>
        <v>8.1</v>
      </c>
    </row>
    <row r="7" spans="1:11" x14ac:dyDescent="0.25">
      <c r="A7" s="77" t="s">
        <v>2</v>
      </c>
      <c r="B7" s="78">
        <f>SQRT(B3*B4*(1-B4))</f>
        <v>0.89999999999999991</v>
      </c>
    </row>
    <row r="9" spans="1:11" x14ac:dyDescent="0.25">
      <c r="A9" s="68" t="s">
        <v>40</v>
      </c>
      <c r="B9" s="69"/>
      <c r="C9" s="79"/>
      <c r="D9" s="79"/>
      <c r="E9" s="80" t="s">
        <v>41</v>
      </c>
      <c r="F9" s="79"/>
      <c r="G9" s="80" t="s">
        <v>42</v>
      </c>
      <c r="H9" s="79"/>
      <c r="I9" s="80" t="s">
        <v>43</v>
      </c>
      <c r="J9" s="79"/>
      <c r="K9" s="80" t="s">
        <v>41</v>
      </c>
    </row>
    <row r="10" spans="1:11" x14ac:dyDescent="0.25">
      <c r="A10" s="76"/>
      <c r="B10" s="81"/>
      <c r="C10" s="82" t="s">
        <v>44</v>
      </c>
      <c r="D10" s="79"/>
      <c r="E10" s="80" t="s">
        <v>45</v>
      </c>
      <c r="F10" s="79"/>
      <c r="G10" s="80" t="s">
        <v>46</v>
      </c>
      <c r="H10" s="79"/>
      <c r="I10" s="80" t="s">
        <v>46</v>
      </c>
      <c r="J10" s="79"/>
      <c r="K10" s="80" t="s">
        <v>47</v>
      </c>
    </row>
    <row r="11" spans="1:11" x14ac:dyDescent="0.25">
      <c r="B11" s="83" t="s">
        <v>48</v>
      </c>
      <c r="C11" s="84" t="s">
        <v>49</v>
      </c>
      <c r="D11" s="85"/>
      <c r="E11" s="84" t="s">
        <v>50</v>
      </c>
      <c r="F11" s="85"/>
      <c r="G11" s="84" t="s">
        <v>51</v>
      </c>
      <c r="H11" s="85"/>
      <c r="I11" s="84" t="s">
        <v>52</v>
      </c>
      <c r="J11" s="85"/>
      <c r="K11" s="84" t="s">
        <v>53</v>
      </c>
    </row>
    <row r="12" spans="1:11" x14ac:dyDescent="0.25">
      <c r="B12" s="86">
        <v>0</v>
      </c>
      <c r="C12" s="87">
        <f t="shared" ref="C12:C75" si="0">BINOMDIST(B12,$B$3,$B$4,FALSE)</f>
        <v>9.9999999999999717E-10</v>
      </c>
      <c r="D12" s="137"/>
      <c r="E12" s="87">
        <f t="shared" ref="E12:E75" si="1">BINOMDIST(B12,$B$3,$B$4,TRUE)</f>
        <v>9.9999999999999717E-10</v>
      </c>
      <c r="F12" s="137"/>
      <c r="G12" s="87">
        <f t="shared" ref="G12:G75" si="2">E12-C12</f>
        <v>0</v>
      </c>
      <c r="H12" s="137"/>
      <c r="I12" s="87">
        <f t="shared" ref="I12:I75" si="3">1-E12</f>
        <v>0.99999999900000003</v>
      </c>
      <c r="J12" s="137"/>
      <c r="K12" s="87">
        <f t="shared" ref="K12:K75" si="4">1-G12</f>
        <v>1</v>
      </c>
    </row>
    <row r="13" spans="1:11" x14ac:dyDescent="0.25">
      <c r="B13" s="86">
        <v>1</v>
      </c>
      <c r="C13" s="87">
        <f t="shared" si="0"/>
        <v>8.0999999999999971E-8</v>
      </c>
      <c r="D13" s="137"/>
      <c r="E13" s="87">
        <f t="shared" si="1"/>
        <v>8.2000000000000073E-8</v>
      </c>
      <c r="F13" s="137"/>
      <c r="G13" s="87">
        <f t="shared" si="2"/>
        <v>1.0000000000001016E-9</v>
      </c>
      <c r="H13" s="137"/>
      <c r="I13" s="87">
        <f t="shared" si="3"/>
        <v>0.99999991799999999</v>
      </c>
      <c r="J13" s="137"/>
      <c r="K13" s="87">
        <f t="shared" si="4"/>
        <v>0.99999999900000003</v>
      </c>
    </row>
    <row r="14" spans="1:11" x14ac:dyDescent="0.25">
      <c r="B14" s="86">
        <v>2</v>
      </c>
      <c r="C14" s="87">
        <f t="shared" si="0"/>
        <v>2.9160000000000035E-6</v>
      </c>
      <c r="D14" s="137"/>
      <c r="E14" s="87">
        <f t="shared" si="1"/>
        <v>2.9980000000000008E-6</v>
      </c>
      <c r="F14" s="137"/>
      <c r="G14" s="87">
        <f t="shared" si="2"/>
        <v>8.1999999999997267E-8</v>
      </c>
      <c r="H14" s="137"/>
      <c r="I14" s="87">
        <f t="shared" si="3"/>
        <v>0.99999700199999997</v>
      </c>
      <c r="J14" s="137"/>
      <c r="K14" s="87">
        <f t="shared" si="4"/>
        <v>0.99999991799999999</v>
      </c>
    </row>
    <row r="15" spans="1:11" x14ac:dyDescent="0.25">
      <c r="B15" s="86">
        <v>3</v>
      </c>
      <c r="C15" s="87">
        <f t="shared" si="0"/>
        <v>6.1235999999999954E-5</v>
      </c>
      <c r="D15" s="137"/>
      <c r="E15" s="87">
        <f t="shared" si="1"/>
        <v>6.4234000000000104E-5</v>
      </c>
      <c r="F15" s="137"/>
      <c r="G15" s="87">
        <f t="shared" si="2"/>
        <v>2.9980000000001499E-6</v>
      </c>
      <c r="H15" s="137"/>
      <c r="I15" s="87">
        <f t="shared" si="3"/>
        <v>0.999935766</v>
      </c>
      <c r="J15" s="137"/>
      <c r="K15" s="87">
        <f t="shared" si="4"/>
        <v>0.99999700199999997</v>
      </c>
    </row>
    <row r="16" spans="1:11" x14ac:dyDescent="0.25">
      <c r="B16" s="86">
        <v>4</v>
      </c>
      <c r="C16" s="87">
        <f t="shared" si="0"/>
        <v>8.2668599999999889E-4</v>
      </c>
      <c r="D16" s="137"/>
      <c r="E16" s="87">
        <f t="shared" si="1"/>
        <v>8.9091999999999991E-4</v>
      </c>
      <c r="F16" s="137"/>
      <c r="G16" s="87">
        <f t="shared" si="2"/>
        <v>6.4234000000001012E-5</v>
      </c>
      <c r="H16" s="137"/>
      <c r="I16" s="87">
        <f t="shared" si="3"/>
        <v>0.99910907999999998</v>
      </c>
      <c r="J16" s="137"/>
      <c r="K16" s="87">
        <f t="shared" si="4"/>
        <v>0.999935766</v>
      </c>
    </row>
    <row r="17" spans="2:13" x14ac:dyDescent="0.25">
      <c r="B17" s="86">
        <v>5</v>
      </c>
      <c r="C17" s="87">
        <f t="shared" si="0"/>
        <v>7.4401739999999947E-3</v>
      </c>
      <c r="D17" s="88"/>
      <c r="E17" s="87">
        <f t="shared" si="1"/>
        <v>8.3310940000000163E-3</v>
      </c>
      <c r="F17" s="88"/>
      <c r="G17" s="140">
        <f t="shared" si="2"/>
        <v>8.9092000000002159E-4</v>
      </c>
      <c r="H17" s="137"/>
      <c r="I17" s="143">
        <f t="shared" si="3"/>
        <v>0.99166890600000002</v>
      </c>
      <c r="J17" s="137"/>
      <c r="K17" s="87">
        <f t="shared" si="4"/>
        <v>0.99910907999999998</v>
      </c>
      <c r="M17" s="141" t="s">
        <v>148</v>
      </c>
    </row>
    <row r="18" spans="2:13" x14ac:dyDescent="0.25">
      <c r="B18" s="86">
        <v>6</v>
      </c>
      <c r="C18" s="87">
        <f t="shared" si="0"/>
        <v>4.4641043999999984E-2</v>
      </c>
      <c r="D18" s="88"/>
      <c r="E18" s="87">
        <f t="shared" si="1"/>
        <v>5.2972138000000023E-2</v>
      </c>
      <c r="F18" s="88"/>
      <c r="G18" s="87">
        <f t="shared" si="2"/>
        <v>8.3310940000000389E-3</v>
      </c>
      <c r="H18" s="88"/>
      <c r="I18" s="87">
        <f t="shared" si="3"/>
        <v>0.947027862</v>
      </c>
      <c r="J18" s="88"/>
      <c r="K18" s="87">
        <f t="shared" si="4"/>
        <v>0.99166890599999991</v>
      </c>
      <c r="M18" s="142" t="s">
        <v>147</v>
      </c>
    </row>
    <row r="19" spans="2:13" x14ac:dyDescent="0.25">
      <c r="B19" s="86">
        <v>7</v>
      </c>
      <c r="C19" s="87">
        <f t="shared" si="0"/>
        <v>0.17218688399999996</v>
      </c>
      <c r="D19" s="88"/>
      <c r="E19" s="87">
        <f t="shared" si="1"/>
        <v>0.22515902199999993</v>
      </c>
      <c r="F19" s="88"/>
      <c r="G19" s="87">
        <f t="shared" si="2"/>
        <v>5.2972137999999974E-2</v>
      </c>
      <c r="H19" s="88"/>
      <c r="I19" s="87">
        <f t="shared" si="3"/>
        <v>0.77484097800000007</v>
      </c>
      <c r="J19" s="88"/>
      <c r="K19" s="144">
        <f t="shared" si="4"/>
        <v>0.947027862</v>
      </c>
      <c r="M19" s="145" t="s">
        <v>149</v>
      </c>
    </row>
    <row r="20" spans="2:13" x14ac:dyDescent="0.25">
      <c r="B20" s="86">
        <v>8</v>
      </c>
      <c r="C20" s="87">
        <f t="shared" si="0"/>
        <v>0.38742048900000009</v>
      </c>
      <c r="D20" s="88"/>
      <c r="E20" s="87">
        <f t="shared" si="1"/>
        <v>0.61257951099999997</v>
      </c>
      <c r="F20" s="88"/>
      <c r="G20" s="87">
        <f t="shared" si="2"/>
        <v>0.22515902199999988</v>
      </c>
      <c r="H20" s="88"/>
      <c r="I20" s="87">
        <f t="shared" si="3"/>
        <v>0.38742048900000003</v>
      </c>
      <c r="J20" s="88"/>
      <c r="K20" s="87">
        <f t="shared" si="4"/>
        <v>0.77484097800000007</v>
      </c>
      <c r="M20" s="89"/>
    </row>
    <row r="21" spans="2:13" x14ac:dyDescent="0.25">
      <c r="B21" s="86">
        <v>9</v>
      </c>
      <c r="C21" s="138">
        <f t="shared" si="0"/>
        <v>0.38742048900000003</v>
      </c>
      <c r="D21" s="88"/>
      <c r="E21" s="87">
        <f t="shared" si="1"/>
        <v>1</v>
      </c>
      <c r="F21" s="88"/>
      <c r="G21" s="87">
        <f t="shared" si="2"/>
        <v>0.61257951099999997</v>
      </c>
      <c r="H21" s="88"/>
      <c r="I21" s="87">
        <f t="shared" si="3"/>
        <v>0</v>
      </c>
      <c r="J21" s="88"/>
      <c r="K21" s="87">
        <f t="shared" si="4"/>
        <v>0.38742048900000003</v>
      </c>
      <c r="M21" s="139" t="s">
        <v>146</v>
      </c>
    </row>
    <row r="22" spans="2:13" x14ac:dyDescent="0.25">
      <c r="B22" s="86">
        <v>10</v>
      </c>
      <c r="C22" s="87" t="e">
        <f t="shared" si="0"/>
        <v>#NUM!</v>
      </c>
      <c r="D22" s="88"/>
      <c r="E22" s="87" t="e">
        <f t="shared" si="1"/>
        <v>#NUM!</v>
      </c>
      <c r="F22" s="88"/>
      <c r="G22" s="87" t="e">
        <f t="shared" si="2"/>
        <v>#NUM!</v>
      </c>
      <c r="H22" s="88"/>
      <c r="I22" s="87" t="e">
        <f t="shared" si="3"/>
        <v>#NUM!</v>
      </c>
      <c r="J22" s="88"/>
      <c r="K22" s="87" t="e">
        <f t="shared" si="4"/>
        <v>#NUM!</v>
      </c>
    </row>
    <row r="23" spans="2:13" x14ac:dyDescent="0.25">
      <c r="B23" s="86">
        <v>11</v>
      </c>
      <c r="C23" s="87" t="e">
        <f t="shared" si="0"/>
        <v>#NUM!</v>
      </c>
      <c r="D23" s="88"/>
      <c r="E23" s="87" t="e">
        <f t="shared" si="1"/>
        <v>#NUM!</v>
      </c>
      <c r="F23" s="88"/>
      <c r="G23" s="87" t="e">
        <f t="shared" si="2"/>
        <v>#NUM!</v>
      </c>
      <c r="H23" s="88"/>
      <c r="I23" s="87" t="e">
        <f t="shared" si="3"/>
        <v>#NUM!</v>
      </c>
      <c r="J23" s="88"/>
      <c r="K23" s="87" t="e">
        <f t="shared" si="4"/>
        <v>#NUM!</v>
      </c>
    </row>
    <row r="24" spans="2:13" x14ac:dyDescent="0.25">
      <c r="B24" s="86">
        <v>12</v>
      </c>
      <c r="C24" s="87" t="e">
        <f t="shared" si="0"/>
        <v>#NUM!</v>
      </c>
      <c r="D24" s="88"/>
      <c r="E24" s="87" t="e">
        <f t="shared" si="1"/>
        <v>#NUM!</v>
      </c>
      <c r="F24" s="88"/>
      <c r="G24" s="87" t="e">
        <f t="shared" si="2"/>
        <v>#NUM!</v>
      </c>
      <c r="H24" s="88"/>
      <c r="I24" s="87" t="e">
        <f t="shared" si="3"/>
        <v>#NUM!</v>
      </c>
      <c r="J24" s="88"/>
      <c r="K24" s="87" t="e">
        <f t="shared" si="4"/>
        <v>#NUM!</v>
      </c>
    </row>
    <row r="25" spans="2:13" x14ac:dyDescent="0.25">
      <c r="B25" s="86">
        <v>13</v>
      </c>
      <c r="C25" s="87" t="e">
        <f t="shared" si="0"/>
        <v>#NUM!</v>
      </c>
      <c r="D25" s="88"/>
      <c r="E25" s="87" t="e">
        <f t="shared" si="1"/>
        <v>#NUM!</v>
      </c>
      <c r="F25" s="88"/>
      <c r="G25" s="87" t="e">
        <f t="shared" si="2"/>
        <v>#NUM!</v>
      </c>
      <c r="H25" s="88"/>
      <c r="I25" s="87" t="e">
        <f t="shared" si="3"/>
        <v>#NUM!</v>
      </c>
      <c r="J25" s="88"/>
      <c r="K25" s="87" t="e">
        <f t="shared" si="4"/>
        <v>#NUM!</v>
      </c>
    </row>
    <row r="26" spans="2:13" x14ac:dyDescent="0.25">
      <c r="B26" s="86">
        <v>14</v>
      </c>
      <c r="C26" s="87" t="e">
        <f t="shared" si="0"/>
        <v>#NUM!</v>
      </c>
      <c r="D26" s="88"/>
      <c r="E26" s="87" t="e">
        <f t="shared" si="1"/>
        <v>#NUM!</v>
      </c>
      <c r="F26" s="88"/>
      <c r="G26" s="87" t="e">
        <f t="shared" si="2"/>
        <v>#NUM!</v>
      </c>
      <c r="H26" s="88"/>
      <c r="I26" s="87" t="e">
        <f t="shared" si="3"/>
        <v>#NUM!</v>
      </c>
      <c r="J26" s="88"/>
      <c r="K26" s="87" t="e">
        <f t="shared" si="4"/>
        <v>#NUM!</v>
      </c>
    </row>
    <row r="27" spans="2:13" x14ac:dyDescent="0.25">
      <c r="B27" s="86">
        <v>15</v>
      </c>
      <c r="C27" s="87" t="e">
        <f t="shared" si="0"/>
        <v>#NUM!</v>
      </c>
      <c r="D27" s="88"/>
      <c r="E27" s="87" t="e">
        <f t="shared" si="1"/>
        <v>#NUM!</v>
      </c>
      <c r="F27" s="88"/>
      <c r="G27" s="87" t="e">
        <f t="shared" si="2"/>
        <v>#NUM!</v>
      </c>
      <c r="H27" s="88"/>
      <c r="I27" s="87" t="e">
        <f t="shared" si="3"/>
        <v>#NUM!</v>
      </c>
      <c r="J27" s="88"/>
      <c r="K27" s="87" t="e">
        <f t="shared" si="4"/>
        <v>#NUM!</v>
      </c>
    </row>
    <row r="28" spans="2:13" x14ac:dyDescent="0.25">
      <c r="B28" s="86">
        <v>16</v>
      </c>
      <c r="C28" s="87" t="e">
        <f t="shared" si="0"/>
        <v>#NUM!</v>
      </c>
      <c r="D28" s="88"/>
      <c r="E28" s="87" t="e">
        <f t="shared" si="1"/>
        <v>#NUM!</v>
      </c>
      <c r="F28" s="88"/>
      <c r="G28" s="87" t="e">
        <f t="shared" si="2"/>
        <v>#NUM!</v>
      </c>
      <c r="H28" s="88"/>
      <c r="I28" s="87" t="e">
        <f t="shared" si="3"/>
        <v>#NUM!</v>
      </c>
      <c r="J28" s="88"/>
      <c r="K28" s="87" t="e">
        <f t="shared" si="4"/>
        <v>#NUM!</v>
      </c>
    </row>
    <row r="29" spans="2:13" x14ac:dyDescent="0.25">
      <c r="B29" s="86">
        <v>17</v>
      </c>
      <c r="C29" s="87" t="e">
        <f t="shared" si="0"/>
        <v>#NUM!</v>
      </c>
      <c r="D29" s="88"/>
      <c r="E29" s="87" t="e">
        <f t="shared" si="1"/>
        <v>#NUM!</v>
      </c>
      <c r="F29" s="88"/>
      <c r="G29" s="87" t="e">
        <f t="shared" si="2"/>
        <v>#NUM!</v>
      </c>
      <c r="H29" s="88"/>
      <c r="I29" s="87" t="e">
        <f t="shared" si="3"/>
        <v>#NUM!</v>
      </c>
      <c r="J29" s="88"/>
      <c r="K29" s="87" t="e">
        <f t="shared" si="4"/>
        <v>#NUM!</v>
      </c>
    </row>
    <row r="30" spans="2:13" x14ac:dyDescent="0.25">
      <c r="B30" s="86">
        <v>18</v>
      </c>
      <c r="C30" s="87" t="e">
        <f t="shared" si="0"/>
        <v>#NUM!</v>
      </c>
      <c r="D30" s="88"/>
      <c r="E30" s="87" t="e">
        <f t="shared" si="1"/>
        <v>#NUM!</v>
      </c>
      <c r="F30" s="88"/>
      <c r="G30" s="87" t="e">
        <f t="shared" si="2"/>
        <v>#NUM!</v>
      </c>
      <c r="H30" s="88"/>
      <c r="I30" s="87" t="e">
        <f t="shared" si="3"/>
        <v>#NUM!</v>
      </c>
      <c r="J30" s="88"/>
      <c r="K30" s="87" t="e">
        <f t="shared" si="4"/>
        <v>#NUM!</v>
      </c>
    </row>
    <row r="31" spans="2:13" x14ac:dyDescent="0.25">
      <c r="B31" s="86">
        <v>19</v>
      </c>
      <c r="C31" s="87" t="e">
        <f t="shared" si="0"/>
        <v>#NUM!</v>
      </c>
      <c r="D31" s="88"/>
      <c r="E31" s="87" t="e">
        <f t="shared" si="1"/>
        <v>#NUM!</v>
      </c>
      <c r="F31" s="88"/>
      <c r="G31" s="87" t="e">
        <f t="shared" si="2"/>
        <v>#NUM!</v>
      </c>
      <c r="H31" s="88"/>
      <c r="I31" s="87" t="e">
        <f t="shared" si="3"/>
        <v>#NUM!</v>
      </c>
      <c r="J31" s="88"/>
      <c r="K31" s="87" t="e">
        <f t="shared" si="4"/>
        <v>#NUM!</v>
      </c>
    </row>
    <row r="32" spans="2:13" x14ac:dyDescent="0.25">
      <c r="B32" s="86">
        <v>20</v>
      </c>
      <c r="C32" s="87" t="e">
        <f t="shared" si="0"/>
        <v>#NUM!</v>
      </c>
      <c r="D32" s="88"/>
      <c r="E32" s="87" t="e">
        <f t="shared" si="1"/>
        <v>#NUM!</v>
      </c>
      <c r="F32" s="88"/>
      <c r="G32" s="87" t="e">
        <f t="shared" si="2"/>
        <v>#NUM!</v>
      </c>
      <c r="H32" s="88"/>
      <c r="I32" s="87" t="e">
        <f t="shared" si="3"/>
        <v>#NUM!</v>
      </c>
      <c r="J32" s="88"/>
      <c r="K32" s="87" t="e">
        <f t="shared" si="4"/>
        <v>#NUM!</v>
      </c>
    </row>
    <row r="33" spans="2:11" x14ac:dyDescent="0.25">
      <c r="B33" s="86">
        <v>21</v>
      </c>
      <c r="C33" s="87" t="e">
        <f t="shared" si="0"/>
        <v>#NUM!</v>
      </c>
      <c r="D33" s="88"/>
      <c r="E33" s="87" t="e">
        <f t="shared" si="1"/>
        <v>#NUM!</v>
      </c>
      <c r="F33" s="88"/>
      <c r="G33" s="87" t="e">
        <f t="shared" si="2"/>
        <v>#NUM!</v>
      </c>
      <c r="H33" s="88"/>
      <c r="I33" s="87" t="e">
        <f t="shared" si="3"/>
        <v>#NUM!</v>
      </c>
      <c r="J33" s="88"/>
      <c r="K33" s="87" t="e">
        <f t="shared" si="4"/>
        <v>#NUM!</v>
      </c>
    </row>
    <row r="34" spans="2:11" x14ac:dyDescent="0.25">
      <c r="B34" s="86">
        <v>22</v>
      </c>
      <c r="C34" s="87" t="e">
        <f t="shared" si="0"/>
        <v>#NUM!</v>
      </c>
      <c r="D34" s="88"/>
      <c r="E34" s="87" t="e">
        <f t="shared" si="1"/>
        <v>#NUM!</v>
      </c>
      <c r="F34" s="88"/>
      <c r="G34" s="87" t="e">
        <f t="shared" si="2"/>
        <v>#NUM!</v>
      </c>
      <c r="H34" s="88"/>
      <c r="I34" s="87" t="e">
        <f t="shared" si="3"/>
        <v>#NUM!</v>
      </c>
      <c r="J34" s="88"/>
      <c r="K34" s="87" t="e">
        <f t="shared" si="4"/>
        <v>#NUM!</v>
      </c>
    </row>
    <row r="35" spans="2:11" x14ac:dyDescent="0.25">
      <c r="B35" s="86">
        <v>23</v>
      </c>
      <c r="C35" s="87" t="e">
        <f t="shared" si="0"/>
        <v>#NUM!</v>
      </c>
      <c r="D35" s="88"/>
      <c r="E35" s="87" t="e">
        <f t="shared" si="1"/>
        <v>#NUM!</v>
      </c>
      <c r="F35" s="88"/>
      <c r="G35" s="87" t="e">
        <f t="shared" si="2"/>
        <v>#NUM!</v>
      </c>
      <c r="H35" s="88"/>
      <c r="I35" s="87" t="e">
        <f t="shared" si="3"/>
        <v>#NUM!</v>
      </c>
      <c r="J35" s="88"/>
      <c r="K35" s="87" t="e">
        <f t="shared" si="4"/>
        <v>#NUM!</v>
      </c>
    </row>
    <row r="36" spans="2:11" x14ac:dyDescent="0.25">
      <c r="B36" s="86">
        <v>24</v>
      </c>
      <c r="C36" s="87" t="e">
        <f t="shared" si="0"/>
        <v>#NUM!</v>
      </c>
      <c r="D36" s="88"/>
      <c r="E36" s="87" t="e">
        <f t="shared" si="1"/>
        <v>#NUM!</v>
      </c>
      <c r="F36" s="88"/>
      <c r="G36" s="87" t="e">
        <f t="shared" si="2"/>
        <v>#NUM!</v>
      </c>
      <c r="H36" s="88"/>
      <c r="I36" s="87" t="e">
        <f t="shared" si="3"/>
        <v>#NUM!</v>
      </c>
      <c r="J36" s="88"/>
      <c r="K36" s="87" t="e">
        <f t="shared" si="4"/>
        <v>#NUM!</v>
      </c>
    </row>
    <row r="37" spans="2:11" x14ac:dyDescent="0.25">
      <c r="B37" s="86">
        <v>25</v>
      </c>
      <c r="C37" s="87" t="e">
        <f t="shared" si="0"/>
        <v>#NUM!</v>
      </c>
      <c r="D37" s="88"/>
      <c r="E37" s="87" t="e">
        <f t="shared" si="1"/>
        <v>#NUM!</v>
      </c>
      <c r="F37" s="88"/>
      <c r="G37" s="87" t="e">
        <f t="shared" si="2"/>
        <v>#NUM!</v>
      </c>
      <c r="H37" s="88"/>
      <c r="I37" s="87" t="e">
        <f t="shared" si="3"/>
        <v>#NUM!</v>
      </c>
      <c r="J37" s="88"/>
      <c r="K37" s="87" t="e">
        <f t="shared" si="4"/>
        <v>#NUM!</v>
      </c>
    </row>
    <row r="38" spans="2:11" x14ac:dyDescent="0.25">
      <c r="B38" s="86">
        <v>26</v>
      </c>
      <c r="C38" s="87" t="e">
        <f t="shared" si="0"/>
        <v>#NUM!</v>
      </c>
      <c r="D38" s="88"/>
      <c r="E38" s="87" t="e">
        <f t="shared" si="1"/>
        <v>#NUM!</v>
      </c>
      <c r="F38" s="88"/>
      <c r="G38" s="87" t="e">
        <f t="shared" si="2"/>
        <v>#NUM!</v>
      </c>
      <c r="H38" s="88"/>
      <c r="I38" s="87" t="e">
        <f t="shared" si="3"/>
        <v>#NUM!</v>
      </c>
      <c r="J38" s="88"/>
      <c r="K38" s="87" t="e">
        <f t="shared" si="4"/>
        <v>#NUM!</v>
      </c>
    </row>
    <row r="39" spans="2:11" x14ac:dyDescent="0.25">
      <c r="B39" s="86">
        <v>27</v>
      </c>
      <c r="C39" s="87" t="e">
        <f t="shared" si="0"/>
        <v>#NUM!</v>
      </c>
      <c r="D39" s="88"/>
      <c r="E39" s="87" t="e">
        <f t="shared" si="1"/>
        <v>#NUM!</v>
      </c>
      <c r="F39" s="88"/>
      <c r="G39" s="87" t="e">
        <f t="shared" si="2"/>
        <v>#NUM!</v>
      </c>
      <c r="H39" s="88"/>
      <c r="I39" s="87" t="e">
        <f t="shared" si="3"/>
        <v>#NUM!</v>
      </c>
      <c r="J39" s="88"/>
      <c r="K39" s="87" t="e">
        <f t="shared" si="4"/>
        <v>#NUM!</v>
      </c>
    </row>
    <row r="40" spans="2:11" x14ac:dyDescent="0.25">
      <c r="B40" s="86">
        <v>28</v>
      </c>
      <c r="C40" s="87" t="e">
        <f t="shared" si="0"/>
        <v>#NUM!</v>
      </c>
      <c r="D40" s="88"/>
      <c r="E40" s="87" t="e">
        <f t="shared" si="1"/>
        <v>#NUM!</v>
      </c>
      <c r="F40" s="88"/>
      <c r="G40" s="87" t="e">
        <f t="shared" si="2"/>
        <v>#NUM!</v>
      </c>
      <c r="H40" s="88"/>
      <c r="I40" s="87" t="e">
        <f t="shared" si="3"/>
        <v>#NUM!</v>
      </c>
      <c r="J40" s="88"/>
      <c r="K40" s="87" t="e">
        <f t="shared" si="4"/>
        <v>#NUM!</v>
      </c>
    </row>
    <row r="41" spans="2:11" x14ac:dyDescent="0.25">
      <c r="B41" s="86">
        <v>29</v>
      </c>
      <c r="C41" s="87" t="e">
        <f t="shared" si="0"/>
        <v>#NUM!</v>
      </c>
      <c r="D41" s="88"/>
      <c r="E41" s="87" t="e">
        <f t="shared" si="1"/>
        <v>#NUM!</v>
      </c>
      <c r="F41" s="88"/>
      <c r="G41" s="87" t="e">
        <f t="shared" si="2"/>
        <v>#NUM!</v>
      </c>
      <c r="H41" s="88"/>
      <c r="I41" s="87" t="e">
        <f t="shared" si="3"/>
        <v>#NUM!</v>
      </c>
      <c r="J41" s="88"/>
      <c r="K41" s="87" t="e">
        <f t="shared" si="4"/>
        <v>#NUM!</v>
      </c>
    </row>
    <row r="42" spans="2:11" x14ac:dyDescent="0.25">
      <c r="B42" s="86">
        <v>30</v>
      </c>
      <c r="C42" s="87" t="e">
        <f t="shared" si="0"/>
        <v>#NUM!</v>
      </c>
      <c r="D42" s="88"/>
      <c r="E42" s="87" t="e">
        <f t="shared" si="1"/>
        <v>#NUM!</v>
      </c>
      <c r="F42" s="88"/>
      <c r="G42" s="87" t="e">
        <f t="shared" si="2"/>
        <v>#NUM!</v>
      </c>
      <c r="H42" s="88"/>
      <c r="I42" s="87" t="e">
        <f t="shared" si="3"/>
        <v>#NUM!</v>
      </c>
      <c r="J42" s="88"/>
      <c r="K42" s="87" t="e">
        <f t="shared" si="4"/>
        <v>#NUM!</v>
      </c>
    </row>
    <row r="43" spans="2:11" x14ac:dyDescent="0.25">
      <c r="B43" s="86">
        <v>31</v>
      </c>
      <c r="C43" s="87" t="e">
        <f t="shared" si="0"/>
        <v>#NUM!</v>
      </c>
      <c r="D43" s="88"/>
      <c r="E43" s="87" t="e">
        <f t="shared" si="1"/>
        <v>#NUM!</v>
      </c>
      <c r="F43" s="88"/>
      <c r="G43" s="87" t="e">
        <f t="shared" si="2"/>
        <v>#NUM!</v>
      </c>
      <c r="H43" s="88"/>
      <c r="I43" s="87" t="e">
        <f t="shared" si="3"/>
        <v>#NUM!</v>
      </c>
      <c r="J43" s="88"/>
      <c r="K43" s="87" t="e">
        <f t="shared" si="4"/>
        <v>#NUM!</v>
      </c>
    </row>
    <row r="44" spans="2:11" x14ac:dyDescent="0.25">
      <c r="B44" s="86">
        <v>32</v>
      </c>
      <c r="C44" s="87" t="e">
        <f t="shared" si="0"/>
        <v>#NUM!</v>
      </c>
      <c r="D44" s="88"/>
      <c r="E44" s="87" t="e">
        <f t="shared" si="1"/>
        <v>#NUM!</v>
      </c>
      <c r="F44" s="88"/>
      <c r="G44" s="87" t="e">
        <f t="shared" si="2"/>
        <v>#NUM!</v>
      </c>
      <c r="H44" s="88"/>
      <c r="I44" s="87" t="e">
        <f t="shared" si="3"/>
        <v>#NUM!</v>
      </c>
      <c r="J44" s="88"/>
      <c r="K44" s="87" t="e">
        <f t="shared" si="4"/>
        <v>#NUM!</v>
      </c>
    </row>
    <row r="45" spans="2:11" x14ac:dyDescent="0.25">
      <c r="B45" s="86">
        <v>33</v>
      </c>
      <c r="C45" s="87" t="e">
        <f t="shared" si="0"/>
        <v>#NUM!</v>
      </c>
      <c r="D45" s="88"/>
      <c r="E45" s="87" t="e">
        <f t="shared" si="1"/>
        <v>#NUM!</v>
      </c>
      <c r="F45" s="88"/>
      <c r="G45" s="87" t="e">
        <f t="shared" si="2"/>
        <v>#NUM!</v>
      </c>
      <c r="H45" s="88"/>
      <c r="I45" s="87" t="e">
        <f t="shared" si="3"/>
        <v>#NUM!</v>
      </c>
      <c r="J45" s="88"/>
      <c r="K45" s="87" t="e">
        <f t="shared" si="4"/>
        <v>#NUM!</v>
      </c>
    </row>
    <row r="46" spans="2:11" x14ac:dyDescent="0.25">
      <c r="B46" s="86">
        <v>34</v>
      </c>
      <c r="C46" s="87" t="e">
        <f t="shared" si="0"/>
        <v>#NUM!</v>
      </c>
      <c r="D46" s="88"/>
      <c r="E46" s="87" t="e">
        <f t="shared" si="1"/>
        <v>#NUM!</v>
      </c>
      <c r="F46" s="88"/>
      <c r="G46" s="87" t="e">
        <f t="shared" si="2"/>
        <v>#NUM!</v>
      </c>
      <c r="H46" s="88"/>
      <c r="I46" s="87" t="e">
        <f t="shared" si="3"/>
        <v>#NUM!</v>
      </c>
      <c r="J46" s="88"/>
      <c r="K46" s="87" t="e">
        <f t="shared" si="4"/>
        <v>#NUM!</v>
      </c>
    </row>
    <row r="47" spans="2:11" x14ac:dyDescent="0.25">
      <c r="B47" s="86">
        <v>35</v>
      </c>
      <c r="C47" s="87" t="e">
        <f t="shared" si="0"/>
        <v>#NUM!</v>
      </c>
      <c r="D47" s="88"/>
      <c r="E47" s="87" t="e">
        <f t="shared" si="1"/>
        <v>#NUM!</v>
      </c>
      <c r="F47" s="88"/>
      <c r="G47" s="87" t="e">
        <f t="shared" si="2"/>
        <v>#NUM!</v>
      </c>
      <c r="H47" s="88"/>
      <c r="I47" s="87" t="e">
        <f t="shared" si="3"/>
        <v>#NUM!</v>
      </c>
      <c r="J47" s="88"/>
      <c r="K47" s="87" t="e">
        <f t="shared" si="4"/>
        <v>#NUM!</v>
      </c>
    </row>
    <row r="48" spans="2:11" x14ac:dyDescent="0.25">
      <c r="B48" s="86">
        <v>36</v>
      </c>
      <c r="C48" s="87" t="e">
        <f t="shared" si="0"/>
        <v>#NUM!</v>
      </c>
      <c r="D48" s="88"/>
      <c r="E48" s="87" t="e">
        <f t="shared" si="1"/>
        <v>#NUM!</v>
      </c>
      <c r="F48" s="88"/>
      <c r="G48" s="87" t="e">
        <f t="shared" si="2"/>
        <v>#NUM!</v>
      </c>
      <c r="H48" s="88"/>
      <c r="I48" s="87" t="e">
        <f t="shared" si="3"/>
        <v>#NUM!</v>
      </c>
      <c r="J48" s="88"/>
      <c r="K48" s="87" t="e">
        <f t="shared" si="4"/>
        <v>#NUM!</v>
      </c>
    </row>
    <row r="49" spans="2:11" x14ac:dyDescent="0.25">
      <c r="B49" s="86">
        <v>37</v>
      </c>
      <c r="C49" s="87" t="e">
        <f t="shared" si="0"/>
        <v>#NUM!</v>
      </c>
      <c r="D49" s="88"/>
      <c r="E49" s="87" t="e">
        <f t="shared" si="1"/>
        <v>#NUM!</v>
      </c>
      <c r="F49" s="88"/>
      <c r="G49" s="87" t="e">
        <f t="shared" si="2"/>
        <v>#NUM!</v>
      </c>
      <c r="H49" s="88"/>
      <c r="I49" s="87" t="e">
        <f t="shared" si="3"/>
        <v>#NUM!</v>
      </c>
      <c r="J49" s="88"/>
      <c r="K49" s="87" t="e">
        <f t="shared" si="4"/>
        <v>#NUM!</v>
      </c>
    </row>
    <row r="50" spans="2:11" x14ac:dyDescent="0.25">
      <c r="B50" s="86">
        <v>38</v>
      </c>
      <c r="C50" s="87" t="e">
        <f t="shared" si="0"/>
        <v>#NUM!</v>
      </c>
      <c r="D50" s="88"/>
      <c r="E50" s="87" t="e">
        <f t="shared" si="1"/>
        <v>#NUM!</v>
      </c>
      <c r="F50" s="88"/>
      <c r="G50" s="87" t="e">
        <f t="shared" si="2"/>
        <v>#NUM!</v>
      </c>
      <c r="H50" s="88"/>
      <c r="I50" s="87" t="e">
        <f t="shared" si="3"/>
        <v>#NUM!</v>
      </c>
      <c r="J50" s="88"/>
      <c r="K50" s="87" t="e">
        <f t="shared" si="4"/>
        <v>#NUM!</v>
      </c>
    </row>
    <row r="51" spans="2:11" x14ac:dyDescent="0.25">
      <c r="B51" s="86">
        <v>39</v>
      </c>
      <c r="C51" s="87" t="e">
        <f t="shared" si="0"/>
        <v>#NUM!</v>
      </c>
      <c r="D51" s="88"/>
      <c r="E51" s="87" t="e">
        <f t="shared" si="1"/>
        <v>#NUM!</v>
      </c>
      <c r="F51" s="88"/>
      <c r="G51" s="87" t="e">
        <f t="shared" si="2"/>
        <v>#NUM!</v>
      </c>
      <c r="H51" s="88"/>
      <c r="I51" s="87" t="e">
        <f t="shared" si="3"/>
        <v>#NUM!</v>
      </c>
      <c r="J51" s="88"/>
      <c r="K51" s="87" t="e">
        <f t="shared" si="4"/>
        <v>#NUM!</v>
      </c>
    </row>
    <row r="52" spans="2:11" x14ac:dyDescent="0.25">
      <c r="B52" s="86">
        <v>40</v>
      </c>
      <c r="C52" s="87" t="e">
        <f t="shared" si="0"/>
        <v>#NUM!</v>
      </c>
      <c r="D52" s="88"/>
      <c r="E52" s="87" t="e">
        <f t="shared" si="1"/>
        <v>#NUM!</v>
      </c>
      <c r="F52" s="88"/>
      <c r="G52" s="87" t="e">
        <f t="shared" si="2"/>
        <v>#NUM!</v>
      </c>
      <c r="H52" s="88"/>
      <c r="I52" s="87" t="e">
        <f t="shared" si="3"/>
        <v>#NUM!</v>
      </c>
      <c r="J52" s="88"/>
      <c r="K52" s="87" t="e">
        <f t="shared" si="4"/>
        <v>#NUM!</v>
      </c>
    </row>
    <row r="53" spans="2:11" x14ac:dyDescent="0.25">
      <c r="B53" s="86">
        <v>41</v>
      </c>
      <c r="C53" s="87" t="e">
        <f t="shared" si="0"/>
        <v>#NUM!</v>
      </c>
      <c r="D53" s="88"/>
      <c r="E53" s="87" t="e">
        <f t="shared" si="1"/>
        <v>#NUM!</v>
      </c>
      <c r="F53" s="88"/>
      <c r="G53" s="87" t="e">
        <f t="shared" si="2"/>
        <v>#NUM!</v>
      </c>
      <c r="H53" s="88"/>
      <c r="I53" s="87" t="e">
        <f t="shared" si="3"/>
        <v>#NUM!</v>
      </c>
      <c r="J53" s="88"/>
      <c r="K53" s="87" t="e">
        <f t="shared" si="4"/>
        <v>#NUM!</v>
      </c>
    </row>
    <row r="54" spans="2:11" x14ac:dyDescent="0.25">
      <c r="B54" s="86">
        <v>42</v>
      </c>
      <c r="C54" s="87" t="e">
        <f t="shared" si="0"/>
        <v>#NUM!</v>
      </c>
      <c r="D54" s="88"/>
      <c r="E54" s="87" t="e">
        <f t="shared" si="1"/>
        <v>#NUM!</v>
      </c>
      <c r="F54" s="88"/>
      <c r="G54" s="87" t="e">
        <f t="shared" si="2"/>
        <v>#NUM!</v>
      </c>
      <c r="H54" s="88"/>
      <c r="I54" s="87" t="e">
        <f t="shared" si="3"/>
        <v>#NUM!</v>
      </c>
      <c r="J54" s="88"/>
      <c r="K54" s="87" t="e">
        <f t="shared" si="4"/>
        <v>#NUM!</v>
      </c>
    </row>
    <row r="55" spans="2:11" x14ac:dyDescent="0.25">
      <c r="B55" s="86">
        <v>43</v>
      </c>
      <c r="C55" s="87" t="e">
        <f t="shared" si="0"/>
        <v>#NUM!</v>
      </c>
      <c r="D55" s="88"/>
      <c r="E55" s="87" t="e">
        <f t="shared" si="1"/>
        <v>#NUM!</v>
      </c>
      <c r="F55" s="88"/>
      <c r="G55" s="87" t="e">
        <f t="shared" si="2"/>
        <v>#NUM!</v>
      </c>
      <c r="H55" s="88"/>
      <c r="I55" s="87" t="e">
        <f t="shared" si="3"/>
        <v>#NUM!</v>
      </c>
      <c r="J55" s="88"/>
      <c r="K55" s="87" t="e">
        <f t="shared" si="4"/>
        <v>#NUM!</v>
      </c>
    </row>
    <row r="56" spans="2:11" x14ac:dyDescent="0.25">
      <c r="B56" s="86">
        <v>44</v>
      </c>
      <c r="C56" s="87" t="e">
        <f t="shared" si="0"/>
        <v>#NUM!</v>
      </c>
      <c r="D56" s="88"/>
      <c r="E56" s="87" t="e">
        <f t="shared" si="1"/>
        <v>#NUM!</v>
      </c>
      <c r="F56" s="88"/>
      <c r="G56" s="87" t="e">
        <f t="shared" si="2"/>
        <v>#NUM!</v>
      </c>
      <c r="H56" s="88"/>
      <c r="I56" s="87" t="e">
        <f t="shared" si="3"/>
        <v>#NUM!</v>
      </c>
      <c r="J56" s="88"/>
      <c r="K56" s="87" t="e">
        <f t="shared" si="4"/>
        <v>#NUM!</v>
      </c>
    </row>
    <row r="57" spans="2:11" x14ac:dyDescent="0.25">
      <c r="B57" s="86">
        <v>45</v>
      </c>
      <c r="C57" s="87" t="e">
        <f t="shared" si="0"/>
        <v>#NUM!</v>
      </c>
      <c r="D57" s="88"/>
      <c r="E57" s="87" t="e">
        <f t="shared" si="1"/>
        <v>#NUM!</v>
      </c>
      <c r="F57" s="88"/>
      <c r="G57" s="87" t="e">
        <f t="shared" si="2"/>
        <v>#NUM!</v>
      </c>
      <c r="H57" s="88"/>
      <c r="I57" s="87" t="e">
        <f t="shared" si="3"/>
        <v>#NUM!</v>
      </c>
      <c r="J57" s="88"/>
      <c r="K57" s="87" t="e">
        <f t="shared" si="4"/>
        <v>#NUM!</v>
      </c>
    </row>
    <row r="58" spans="2:11" x14ac:dyDescent="0.25">
      <c r="B58" s="86">
        <v>46</v>
      </c>
      <c r="C58" s="87" t="e">
        <f t="shared" si="0"/>
        <v>#NUM!</v>
      </c>
      <c r="D58" s="88"/>
      <c r="E58" s="87" t="e">
        <f t="shared" si="1"/>
        <v>#NUM!</v>
      </c>
      <c r="F58" s="88"/>
      <c r="G58" s="87" t="e">
        <f t="shared" si="2"/>
        <v>#NUM!</v>
      </c>
      <c r="H58" s="88"/>
      <c r="I58" s="87" t="e">
        <f t="shared" si="3"/>
        <v>#NUM!</v>
      </c>
      <c r="J58" s="88"/>
      <c r="K58" s="87" t="e">
        <f t="shared" si="4"/>
        <v>#NUM!</v>
      </c>
    </row>
    <row r="59" spans="2:11" x14ac:dyDescent="0.25">
      <c r="B59" s="86">
        <v>47</v>
      </c>
      <c r="C59" s="87" t="e">
        <f t="shared" si="0"/>
        <v>#NUM!</v>
      </c>
      <c r="D59" s="88"/>
      <c r="E59" s="87" t="e">
        <f t="shared" si="1"/>
        <v>#NUM!</v>
      </c>
      <c r="F59" s="88"/>
      <c r="G59" s="87" t="e">
        <f t="shared" si="2"/>
        <v>#NUM!</v>
      </c>
      <c r="H59" s="88"/>
      <c r="I59" s="87" t="e">
        <f t="shared" si="3"/>
        <v>#NUM!</v>
      </c>
      <c r="J59" s="88"/>
      <c r="K59" s="87" t="e">
        <f t="shared" si="4"/>
        <v>#NUM!</v>
      </c>
    </row>
    <row r="60" spans="2:11" x14ac:dyDescent="0.25">
      <c r="B60" s="86">
        <v>48</v>
      </c>
      <c r="C60" s="87" t="e">
        <f t="shared" si="0"/>
        <v>#NUM!</v>
      </c>
      <c r="D60" s="88"/>
      <c r="E60" s="87" t="e">
        <f t="shared" si="1"/>
        <v>#NUM!</v>
      </c>
      <c r="F60" s="88"/>
      <c r="G60" s="87" t="e">
        <f t="shared" si="2"/>
        <v>#NUM!</v>
      </c>
      <c r="H60" s="88"/>
      <c r="I60" s="87" t="e">
        <f t="shared" si="3"/>
        <v>#NUM!</v>
      </c>
      <c r="J60" s="88"/>
      <c r="K60" s="87" t="e">
        <f t="shared" si="4"/>
        <v>#NUM!</v>
      </c>
    </row>
    <row r="61" spans="2:11" x14ac:dyDescent="0.25">
      <c r="B61" s="86">
        <v>49</v>
      </c>
      <c r="C61" s="87" t="e">
        <f t="shared" si="0"/>
        <v>#NUM!</v>
      </c>
      <c r="D61" s="88"/>
      <c r="E61" s="87" t="e">
        <f t="shared" si="1"/>
        <v>#NUM!</v>
      </c>
      <c r="F61" s="88"/>
      <c r="G61" s="87" t="e">
        <f t="shared" si="2"/>
        <v>#NUM!</v>
      </c>
      <c r="H61" s="88"/>
      <c r="I61" s="87" t="e">
        <f t="shared" si="3"/>
        <v>#NUM!</v>
      </c>
      <c r="J61" s="88"/>
      <c r="K61" s="87" t="e">
        <f t="shared" si="4"/>
        <v>#NUM!</v>
      </c>
    </row>
    <row r="62" spans="2:11" x14ac:dyDescent="0.25">
      <c r="B62" s="86">
        <v>50</v>
      </c>
      <c r="C62" s="87" t="e">
        <f t="shared" si="0"/>
        <v>#NUM!</v>
      </c>
      <c r="D62" s="88"/>
      <c r="E62" s="87" t="e">
        <f t="shared" si="1"/>
        <v>#NUM!</v>
      </c>
      <c r="F62" s="88"/>
      <c r="G62" s="87" t="e">
        <f t="shared" si="2"/>
        <v>#NUM!</v>
      </c>
      <c r="H62" s="88"/>
      <c r="I62" s="87" t="e">
        <f t="shared" si="3"/>
        <v>#NUM!</v>
      </c>
      <c r="J62" s="88"/>
      <c r="K62" s="87" t="e">
        <f t="shared" si="4"/>
        <v>#NUM!</v>
      </c>
    </row>
    <row r="63" spans="2:11" x14ac:dyDescent="0.25">
      <c r="B63" s="86">
        <v>51</v>
      </c>
      <c r="C63" s="87" t="e">
        <f t="shared" si="0"/>
        <v>#NUM!</v>
      </c>
      <c r="D63" s="88"/>
      <c r="E63" s="87" t="e">
        <f t="shared" si="1"/>
        <v>#NUM!</v>
      </c>
      <c r="F63" s="88"/>
      <c r="G63" s="87" t="e">
        <f t="shared" si="2"/>
        <v>#NUM!</v>
      </c>
      <c r="H63" s="88"/>
      <c r="I63" s="87" t="e">
        <f t="shared" si="3"/>
        <v>#NUM!</v>
      </c>
      <c r="J63" s="88"/>
      <c r="K63" s="87" t="e">
        <f t="shared" si="4"/>
        <v>#NUM!</v>
      </c>
    </row>
    <row r="64" spans="2:11" x14ac:dyDescent="0.25">
      <c r="B64" s="86">
        <v>52</v>
      </c>
      <c r="C64" s="87" t="e">
        <f t="shared" si="0"/>
        <v>#NUM!</v>
      </c>
      <c r="D64" s="88"/>
      <c r="E64" s="87" t="e">
        <f t="shared" si="1"/>
        <v>#NUM!</v>
      </c>
      <c r="F64" s="88"/>
      <c r="G64" s="87" t="e">
        <f t="shared" si="2"/>
        <v>#NUM!</v>
      </c>
      <c r="H64" s="88"/>
      <c r="I64" s="87" t="e">
        <f t="shared" si="3"/>
        <v>#NUM!</v>
      </c>
      <c r="J64" s="88"/>
      <c r="K64" s="87" t="e">
        <f t="shared" si="4"/>
        <v>#NUM!</v>
      </c>
    </row>
    <row r="65" spans="2:11" x14ac:dyDescent="0.25">
      <c r="B65" s="86">
        <v>53</v>
      </c>
      <c r="C65" s="87" t="e">
        <f t="shared" si="0"/>
        <v>#NUM!</v>
      </c>
      <c r="D65" s="88"/>
      <c r="E65" s="87" t="e">
        <f t="shared" si="1"/>
        <v>#NUM!</v>
      </c>
      <c r="F65" s="88"/>
      <c r="G65" s="87" t="e">
        <f t="shared" si="2"/>
        <v>#NUM!</v>
      </c>
      <c r="H65" s="88"/>
      <c r="I65" s="87" t="e">
        <f t="shared" si="3"/>
        <v>#NUM!</v>
      </c>
      <c r="J65" s="88"/>
      <c r="K65" s="87" t="e">
        <f t="shared" si="4"/>
        <v>#NUM!</v>
      </c>
    </row>
    <row r="66" spans="2:11" x14ac:dyDescent="0.25">
      <c r="B66" s="86">
        <v>54</v>
      </c>
      <c r="C66" s="87" t="e">
        <f t="shared" si="0"/>
        <v>#NUM!</v>
      </c>
      <c r="D66" s="88"/>
      <c r="E66" s="87" t="e">
        <f t="shared" si="1"/>
        <v>#NUM!</v>
      </c>
      <c r="F66" s="88"/>
      <c r="G66" s="87" t="e">
        <f t="shared" si="2"/>
        <v>#NUM!</v>
      </c>
      <c r="H66" s="88"/>
      <c r="I66" s="87" t="e">
        <f t="shared" si="3"/>
        <v>#NUM!</v>
      </c>
      <c r="J66" s="88"/>
      <c r="K66" s="87" t="e">
        <f t="shared" si="4"/>
        <v>#NUM!</v>
      </c>
    </row>
    <row r="67" spans="2:11" x14ac:dyDescent="0.25">
      <c r="B67" s="86">
        <v>55</v>
      </c>
      <c r="C67" s="87" t="e">
        <f t="shared" si="0"/>
        <v>#NUM!</v>
      </c>
      <c r="D67" s="88"/>
      <c r="E67" s="87" t="e">
        <f t="shared" si="1"/>
        <v>#NUM!</v>
      </c>
      <c r="F67" s="88"/>
      <c r="G67" s="87" t="e">
        <f t="shared" si="2"/>
        <v>#NUM!</v>
      </c>
      <c r="H67" s="88"/>
      <c r="I67" s="87" t="e">
        <f t="shared" si="3"/>
        <v>#NUM!</v>
      </c>
      <c r="J67" s="88"/>
      <c r="K67" s="87" t="e">
        <f t="shared" si="4"/>
        <v>#NUM!</v>
      </c>
    </row>
    <row r="68" spans="2:11" x14ac:dyDescent="0.25">
      <c r="B68" s="86">
        <v>56</v>
      </c>
      <c r="C68" s="87" t="e">
        <f t="shared" si="0"/>
        <v>#NUM!</v>
      </c>
      <c r="D68" s="88"/>
      <c r="E68" s="87" t="e">
        <f t="shared" si="1"/>
        <v>#NUM!</v>
      </c>
      <c r="F68" s="88"/>
      <c r="G68" s="87" t="e">
        <f t="shared" si="2"/>
        <v>#NUM!</v>
      </c>
      <c r="H68" s="88"/>
      <c r="I68" s="87" t="e">
        <f t="shared" si="3"/>
        <v>#NUM!</v>
      </c>
      <c r="J68" s="88"/>
      <c r="K68" s="87" t="e">
        <f t="shared" si="4"/>
        <v>#NUM!</v>
      </c>
    </row>
    <row r="69" spans="2:11" x14ac:dyDescent="0.25">
      <c r="B69" s="86">
        <v>57</v>
      </c>
      <c r="C69" s="87" t="e">
        <f t="shared" si="0"/>
        <v>#NUM!</v>
      </c>
      <c r="D69" s="88"/>
      <c r="E69" s="87" t="e">
        <f t="shared" si="1"/>
        <v>#NUM!</v>
      </c>
      <c r="F69" s="88"/>
      <c r="G69" s="87" t="e">
        <f t="shared" si="2"/>
        <v>#NUM!</v>
      </c>
      <c r="H69" s="88"/>
      <c r="I69" s="87" t="e">
        <f t="shared" si="3"/>
        <v>#NUM!</v>
      </c>
      <c r="J69" s="88"/>
      <c r="K69" s="87" t="e">
        <f t="shared" si="4"/>
        <v>#NUM!</v>
      </c>
    </row>
    <row r="70" spans="2:11" x14ac:dyDescent="0.25">
      <c r="B70" s="86">
        <v>58</v>
      </c>
      <c r="C70" s="87" t="e">
        <f t="shared" si="0"/>
        <v>#NUM!</v>
      </c>
      <c r="D70" s="88"/>
      <c r="E70" s="87" t="e">
        <f t="shared" si="1"/>
        <v>#NUM!</v>
      </c>
      <c r="F70" s="88"/>
      <c r="G70" s="87" t="e">
        <f t="shared" si="2"/>
        <v>#NUM!</v>
      </c>
      <c r="H70" s="88"/>
      <c r="I70" s="87" t="e">
        <f t="shared" si="3"/>
        <v>#NUM!</v>
      </c>
      <c r="J70" s="88"/>
      <c r="K70" s="87" t="e">
        <f t="shared" si="4"/>
        <v>#NUM!</v>
      </c>
    </row>
    <row r="71" spans="2:11" x14ac:dyDescent="0.25">
      <c r="B71" s="86">
        <v>59</v>
      </c>
      <c r="C71" s="87" t="e">
        <f t="shared" si="0"/>
        <v>#NUM!</v>
      </c>
      <c r="D71" s="88"/>
      <c r="E71" s="87" t="e">
        <f t="shared" si="1"/>
        <v>#NUM!</v>
      </c>
      <c r="F71" s="88"/>
      <c r="G71" s="87" t="e">
        <f t="shared" si="2"/>
        <v>#NUM!</v>
      </c>
      <c r="H71" s="88"/>
      <c r="I71" s="87" t="e">
        <f t="shared" si="3"/>
        <v>#NUM!</v>
      </c>
      <c r="J71" s="88"/>
      <c r="K71" s="87" t="e">
        <f t="shared" si="4"/>
        <v>#NUM!</v>
      </c>
    </row>
    <row r="72" spans="2:11" x14ac:dyDescent="0.25">
      <c r="B72" s="86">
        <v>60</v>
      </c>
      <c r="C72" s="87" t="e">
        <f t="shared" si="0"/>
        <v>#NUM!</v>
      </c>
      <c r="D72" s="88"/>
      <c r="E72" s="87" t="e">
        <f t="shared" si="1"/>
        <v>#NUM!</v>
      </c>
      <c r="F72" s="88"/>
      <c r="G72" s="87" t="e">
        <f t="shared" si="2"/>
        <v>#NUM!</v>
      </c>
      <c r="H72" s="88"/>
      <c r="I72" s="87" t="e">
        <f t="shared" si="3"/>
        <v>#NUM!</v>
      </c>
      <c r="J72" s="88"/>
      <c r="K72" s="87" t="e">
        <f t="shared" si="4"/>
        <v>#NUM!</v>
      </c>
    </row>
    <row r="73" spans="2:11" x14ac:dyDescent="0.25">
      <c r="B73" s="86">
        <v>61</v>
      </c>
      <c r="C73" s="87" t="e">
        <f t="shared" si="0"/>
        <v>#NUM!</v>
      </c>
      <c r="D73" s="88"/>
      <c r="E73" s="87" t="e">
        <f t="shared" si="1"/>
        <v>#NUM!</v>
      </c>
      <c r="F73" s="88"/>
      <c r="G73" s="87" t="e">
        <f t="shared" si="2"/>
        <v>#NUM!</v>
      </c>
      <c r="H73" s="88"/>
      <c r="I73" s="87" t="e">
        <f t="shared" si="3"/>
        <v>#NUM!</v>
      </c>
      <c r="J73" s="88"/>
      <c r="K73" s="87" t="e">
        <f t="shared" si="4"/>
        <v>#NUM!</v>
      </c>
    </row>
    <row r="74" spans="2:11" x14ac:dyDescent="0.25">
      <c r="B74" s="86">
        <v>62</v>
      </c>
      <c r="C74" s="87" t="e">
        <f t="shared" si="0"/>
        <v>#NUM!</v>
      </c>
      <c r="D74" s="88"/>
      <c r="E74" s="87" t="e">
        <f t="shared" si="1"/>
        <v>#NUM!</v>
      </c>
      <c r="F74" s="88"/>
      <c r="G74" s="87" t="e">
        <f t="shared" si="2"/>
        <v>#NUM!</v>
      </c>
      <c r="H74" s="88"/>
      <c r="I74" s="87" t="e">
        <f t="shared" si="3"/>
        <v>#NUM!</v>
      </c>
      <c r="J74" s="88"/>
      <c r="K74" s="87" t="e">
        <f t="shared" si="4"/>
        <v>#NUM!</v>
      </c>
    </row>
    <row r="75" spans="2:11" x14ac:dyDescent="0.25">
      <c r="B75" s="86">
        <v>63</v>
      </c>
      <c r="C75" s="87" t="e">
        <f t="shared" si="0"/>
        <v>#NUM!</v>
      </c>
      <c r="D75" s="88"/>
      <c r="E75" s="87" t="e">
        <f t="shared" si="1"/>
        <v>#NUM!</v>
      </c>
      <c r="F75" s="88"/>
      <c r="G75" s="87" t="e">
        <f t="shared" si="2"/>
        <v>#NUM!</v>
      </c>
      <c r="H75" s="88"/>
      <c r="I75" s="87" t="e">
        <f t="shared" si="3"/>
        <v>#NUM!</v>
      </c>
      <c r="J75" s="88"/>
      <c r="K75" s="87" t="e">
        <f t="shared" si="4"/>
        <v>#NUM!</v>
      </c>
    </row>
    <row r="76" spans="2:11" x14ac:dyDescent="0.25">
      <c r="B76" s="86">
        <v>64</v>
      </c>
      <c r="C76" s="87" t="e">
        <f t="shared" ref="C76:C107" si="5">BINOMDIST(B76,$B$3,$B$4,FALSE)</f>
        <v>#NUM!</v>
      </c>
      <c r="D76" s="88"/>
      <c r="E76" s="87" t="e">
        <f t="shared" ref="E76:E112" si="6">BINOMDIST(B76,$B$3,$B$4,TRUE)</f>
        <v>#NUM!</v>
      </c>
      <c r="F76" s="88"/>
      <c r="G76" s="87" t="e">
        <f t="shared" ref="G76:G112" si="7">E76-C76</f>
        <v>#NUM!</v>
      </c>
      <c r="H76" s="88"/>
      <c r="I76" s="87" t="e">
        <f t="shared" ref="I76:I112" si="8">1-E76</f>
        <v>#NUM!</v>
      </c>
      <c r="J76" s="88"/>
      <c r="K76" s="87" t="e">
        <f t="shared" ref="K76:K112" si="9">1-G76</f>
        <v>#NUM!</v>
      </c>
    </row>
    <row r="77" spans="2:11" x14ac:dyDescent="0.25">
      <c r="B77" s="86">
        <v>65</v>
      </c>
      <c r="C77" s="87" t="e">
        <f t="shared" si="5"/>
        <v>#NUM!</v>
      </c>
      <c r="D77" s="88"/>
      <c r="E77" s="87" t="e">
        <f t="shared" si="6"/>
        <v>#NUM!</v>
      </c>
      <c r="F77" s="88"/>
      <c r="G77" s="87" t="e">
        <f t="shared" si="7"/>
        <v>#NUM!</v>
      </c>
      <c r="H77" s="88"/>
      <c r="I77" s="87" t="e">
        <f t="shared" si="8"/>
        <v>#NUM!</v>
      </c>
      <c r="J77" s="88"/>
      <c r="K77" s="87" t="e">
        <f t="shared" si="9"/>
        <v>#NUM!</v>
      </c>
    </row>
    <row r="78" spans="2:11" x14ac:dyDescent="0.25">
      <c r="B78" s="86">
        <v>66</v>
      </c>
      <c r="C78" s="87" t="e">
        <f t="shared" si="5"/>
        <v>#NUM!</v>
      </c>
      <c r="D78" s="88"/>
      <c r="E78" s="87" t="e">
        <f t="shared" si="6"/>
        <v>#NUM!</v>
      </c>
      <c r="F78" s="88"/>
      <c r="G78" s="87" t="e">
        <f t="shared" si="7"/>
        <v>#NUM!</v>
      </c>
      <c r="H78" s="88"/>
      <c r="I78" s="87" t="e">
        <f t="shared" si="8"/>
        <v>#NUM!</v>
      </c>
      <c r="J78" s="88"/>
      <c r="K78" s="87" t="e">
        <f t="shared" si="9"/>
        <v>#NUM!</v>
      </c>
    </row>
    <row r="79" spans="2:11" x14ac:dyDescent="0.25">
      <c r="B79" s="86">
        <v>67</v>
      </c>
      <c r="C79" s="87" t="e">
        <f t="shared" si="5"/>
        <v>#NUM!</v>
      </c>
      <c r="D79" s="88"/>
      <c r="E79" s="87" t="e">
        <f t="shared" si="6"/>
        <v>#NUM!</v>
      </c>
      <c r="F79" s="88"/>
      <c r="G79" s="87" t="e">
        <f t="shared" si="7"/>
        <v>#NUM!</v>
      </c>
      <c r="H79" s="88"/>
      <c r="I79" s="87" t="e">
        <f t="shared" si="8"/>
        <v>#NUM!</v>
      </c>
      <c r="J79" s="88"/>
      <c r="K79" s="87" t="e">
        <f t="shared" si="9"/>
        <v>#NUM!</v>
      </c>
    </row>
    <row r="80" spans="2:11" x14ac:dyDescent="0.25">
      <c r="B80" s="86">
        <v>68</v>
      </c>
      <c r="C80" s="87" t="e">
        <f t="shared" si="5"/>
        <v>#NUM!</v>
      </c>
      <c r="D80" s="88"/>
      <c r="E80" s="87" t="e">
        <f t="shared" si="6"/>
        <v>#NUM!</v>
      </c>
      <c r="F80" s="88"/>
      <c r="G80" s="87" t="e">
        <f t="shared" si="7"/>
        <v>#NUM!</v>
      </c>
      <c r="H80" s="88"/>
      <c r="I80" s="87" t="e">
        <f t="shared" si="8"/>
        <v>#NUM!</v>
      </c>
      <c r="J80" s="88"/>
      <c r="K80" s="87" t="e">
        <f t="shared" si="9"/>
        <v>#NUM!</v>
      </c>
    </row>
    <row r="81" spans="2:11" x14ac:dyDescent="0.25">
      <c r="B81" s="86">
        <v>69</v>
      </c>
      <c r="C81" s="87" t="e">
        <f t="shared" si="5"/>
        <v>#NUM!</v>
      </c>
      <c r="D81" s="88"/>
      <c r="E81" s="87" t="e">
        <f t="shared" si="6"/>
        <v>#NUM!</v>
      </c>
      <c r="F81" s="88"/>
      <c r="G81" s="87" t="e">
        <f t="shared" si="7"/>
        <v>#NUM!</v>
      </c>
      <c r="H81" s="88"/>
      <c r="I81" s="87" t="e">
        <f t="shared" si="8"/>
        <v>#NUM!</v>
      </c>
      <c r="J81" s="88"/>
      <c r="K81" s="87" t="e">
        <f t="shared" si="9"/>
        <v>#NUM!</v>
      </c>
    </row>
    <row r="82" spans="2:11" x14ac:dyDescent="0.25">
      <c r="B82" s="86">
        <v>70</v>
      </c>
      <c r="C82" s="87" t="e">
        <f t="shared" si="5"/>
        <v>#NUM!</v>
      </c>
      <c r="D82" s="88"/>
      <c r="E82" s="87" t="e">
        <f t="shared" si="6"/>
        <v>#NUM!</v>
      </c>
      <c r="F82" s="88"/>
      <c r="G82" s="87" t="e">
        <f t="shared" si="7"/>
        <v>#NUM!</v>
      </c>
      <c r="H82" s="88"/>
      <c r="I82" s="87" t="e">
        <f t="shared" si="8"/>
        <v>#NUM!</v>
      </c>
      <c r="J82" s="88"/>
      <c r="K82" s="87" t="e">
        <f t="shared" si="9"/>
        <v>#NUM!</v>
      </c>
    </row>
    <row r="83" spans="2:11" x14ac:dyDescent="0.25">
      <c r="B83" s="86">
        <v>71</v>
      </c>
      <c r="C83" s="87" t="e">
        <f t="shared" si="5"/>
        <v>#NUM!</v>
      </c>
      <c r="D83" s="88"/>
      <c r="E83" s="87" t="e">
        <f t="shared" si="6"/>
        <v>#NUM!</v>
      </c>
      <c r="F83" s="88"/>
      <c r="G83" s="87" t="e">
        <f t="shared" si="7"/>
        <v>#NUM!</v>
      </c>
      <c r="H83" s="88"/>
      <c r="I83" s="87" t="e">
        <f t="shared" si="8"/>
        <v>#NUM!</v>
      </c>
      <c r="J83" s="88"/>
      <c r="K83" s="87" t="e">
        <f t="shared" si="9"/>
        <v>#NUM!</v>
      </c>
    </row>
    <row r="84" spans="2:11" x14ac:dyDescent="0.25">
      <c r="B84" s="86">
        <v>72</v>
      </c>
      <c r="C84" s="87" t="e">
        <f t="shared" si="5"/>
        <v>#NUM!</v>
      </c>
      <c r="D84" s="88"/>
      <c r="E84" s="87" t="e">
        <f t="shared" si="6"/>
        <v>#NUM!</v>
      </c>
      <c r="F84" s="88"/>
      <c r="G84" s="87" t="e">
        <f t="shared" si="7"/>
        <v>#NUM!</v>
      </c>
      <c r="H84" s="88"/>
      <c r="I84" s="87" t="e">
        <f t="shared" si="8"/>
        <v>#NUM!</v>
      </c>
      <c r="J84" s="88"/>
      <c r="K84" s="87" t="e">
        <f t="shared" si="9"/>
        <v>#NUM!</v>
      </c>
    </row>
    <row r="85" spans="2:11" x14ac:dyDescent="0.25">
      <c r="B85" s="86">
        <v>73</v>
      </c>
      <c r="C85" s="87" t="e">
        <f t="shared" si="5"/>
        <v>#NUM!</v>
      </c>
      <c r="D85" s="88"/>
      <c r="E85" s="87" t="e">
        <f t="shared" si="6"/>
        <v>#NUM!</v>
      </c>
      <c r="F85" s="88"/>
      <c r="G85" s="87" t="e">
        <f t="shared" si="7"/>
        <v>#NUM!</v>
      </c>
      <c r="H85" s="88"/>
      <c r="I85" s="87" t="e">
        <f t="shared" si="8"/>
        <v>#NUM!</v>
      </c>
      <c r="J85" s="88"/>
      <c r="K85" s="87" t="e">
        <f t="shared" si="9"/>
        <v>#NUM!</v>
      </c>
    </row>
    <row r="86" spans="2:11" x14ac:dyDescent="0.25">
      <c r="B86" s="86">
        <v>74</v>
      </c>
      <c r="C86" s="87" t="e">
        <f t="shared" si="5"/>
        <v>#NUM!</v>
      </c>
      <c r="D86" s="88"/>
      <c r="E86" s="87" t="e">
        <f t="shared" si="6"/>
        <v>#NUM!</v>
      </c>
      <c r="F86" s="88"/>
      <c r="G86" s="87" t="e">
        <f t="shared" si="7"/>
        <v>#NUM!</v>
      </c>
      <c r="H86" s="88"/>
      <c r="I86" s="87" t="e">
        <f t="shared" si="8"/>
        <v>#NUM!</v>
      </c>
      <c r="J86" s="88"/>
      <c r="K86" s="87" t="e">
        <f t="shared" si="9"/>
        <v>#NUM!</v>
      </c>
    </row>
    <row r="87" spans="2:11" x14ac:dyDescent="0.25">
      <c r="B87" s="86">
        <v>75</v>
      </c>
      <c r="C87" s="87" t="e">
        <f t="shared" si="5"/>
        <v>#NUM!</v>
      </c>
      <c r="D87" s="88"/>
      <c r="E87" s="87" t="e">
        <f t="shared" si="6"/>
        <v>#NUM!</v>
      </c>
      <c r="F87" s="88"/>
      <c r="G87" s="87" t="e">
        <f t="shared" si="7"/>
        <v>#NUM!</v>
      </c>
      <c r="H87" s="88"/>
      <c r="I87" s="87" t="e">
        <f t="shared" si="8"/>
        <v>#NUM!</v>
      </c>
      <c r="J87" s="88"/>
      <c r="K87" s="87" t="e">
        <f t="shared" si="9"/>
        <v>#NUM!</v>
      </c>
    </row>
    <row r="88" spans="2:11" x14ac:dyDescent="0.25">
      <c r="B88" s="86">
        <v>76</v>
      </c>
      <c r="C88" s="87" t="e">
        <f t="shared" si="5"/>
        <v>#NUM!</v>
      </c>
      <c r="D88" s="88"/>
      <c r="E88" s="87" t="e">
        <f t="shared" si="6"/>
        <v>#NUM!</v>
      </c>
      <c r="F88" s="88"/>
      <c r="G88" s="87" t="e">
        <f t="shared" si="7"/>
        <v>#NUM!</v>
      </c>
      <c r="H88" s="88"/>
      <c r="I88" s="87" t="e">
        <f t="shared" si="8"/>
        <v>#NUM!</v>
      </c>
      <c r="J88" s="88"/>
      <c r="K88" s="87" t="e">
        <f t="shared" si="9"/>
        <v>#NUM!</v>
      </c>
    </row>
    <row r="89" spans="2:11" x14ac:dyDescent="0.25">
      <c r="B89" s="86">
        <v>77</v>
      </c>
      <c r="C89" s="87" t="e">
        <f t="shared" si="5"/>
        <v>#NUM!</v>
      </c>
      <c r="D89" s="88"/>
      <c r="E89" s="87" t="e">
        <f t="shared" si="6"/>
        <v>#NUM!</v>
      </c>
      <c r="F89" s="88"/>
      <c r="G89" s="87" t="e">
        <f t="shared" si="7"/>
        <v>#NUM!</v>
      </c>
      <c r="H89" s="88"/>
      <c r="I89" s="87" t="e">
        <f t="shared" si="8"/>
        <v>#NUM!</v>
      </c>
      <c r="J89" s="88"/>
      <c r="K89" s="87" t="e">
        <f t="shared" si="9"/>
        <v>#NUM!</v>
      </c>
    </row>
    <row r="90" spans="2:11" x14ac:dyDescent="0.25">
      <c r="B90" s="86">
        <v>78</v>
      </c>
      <c r="C90" s="87" t="e">
        <f t="shared" si="5"/>
        <v>#NUM!</v>
      </c>
      <c r="D90" s="88"/>
      <c r="E90" s="87" t="e">
        <f t="shared" si="6"/>
        <v>#NUM!</v>
      </c>
      <c r="F90" s="88"/>
      <c r="G90" s="87" t="e">
        <f t="shared" si="7"/>
        <v>#NUM!</v>
      </c>
      <c r="H90" s="88"/>
      <c r="I90" s="87" t="e">
        <f t="shared" si="8"/>
        <v>#NUM!</v>
      </c>
      <c r="J90" s="88"/>
      <c r="K90" s="87" t="e">
        <f t="shared" si="9"/>
        <v>#NUM!</v>
      </c>
    </row>
    <row r="91" spans="2:11" x14ac:dyDescent="0.25">
      <c r="B91" s="86">
        <v>79</v>
      </c>
      <c r="C91" s="87" t="e">
        <f t="shared" si="5"/>
        <v>#NUM!</v>
      </c>
      <c r="D91" s="88"/>
      <c r="E91" s="87" t="e">
        <f t="shared" si="6"/>
        <v>#NUM!</v>
      </c>
      <c r="F91" s="88"/>
      <c r="G91" s="87" t="e">
        <f t="shared" si="7"/>
        <v>#NUM!</v>
      </c>
      <c r="H91" s="88"/>
      <c r="I91" s="87" t="e">
        <f t="shared" si="8"/>
        <v>#NUM!</v>
      </c>
      <c r="J91" s="88"/>
      <c r="K91" s="87" t="e">
        <f t="shared" si="9"/>
        <v>#NUM!</v>
      </c>
    </row>
    <row r="92" spans="2:11" x14ac:dyDescent="0.25">
      <c r="B92" s="86">
        <v>80</v>
      </c>
      <c r="C92" s="87" t="e">
        <f t="shared" si="5"/>
        <v>#NUM!</v>
      </c>
      <c r="D92" s="88"/>
      <c r="E92" s="87" t="e">
        <f t="shared" si="6"/>
        <v>#NUM!</v>
      </c>
      <c r="F92" s="88"/>
      <c r="G92" s="87" t="e">
        <f t="shared" si="7"/>
        <v>#NUM!</v>
      </c>
      <c r="H92" s="88"/>
      <c r="I92" s="87" t="e">
        <f t="shared" si="8"/>
        <v>#NUM!</v>
      </c>
      <c r="J92" s="88"/>
      <c r="K92" s="87" t="e">
        <f t="shared" si="9"/>
        <v>#NUM!</v>
      </c>
    </row>
    <row r="93" spans="2:11" x14ac:dyDescent="0.25">
      <c r="B93" s="86">
        <v>81</v>
      </c>
      <c r="C93" s="87" t="e">
        <f t="shared" si="5"/>
        <v>#NUM!</v>
      </c>
      <c r="D93" s="88"/>
      <c r="E93" s="87" t="e">
        <f t="shared" si="6"/>
        <v>#NUM!</v>
      </c>
      <c r="F93" s="88"/>
      <c r="G93" s="87" t="e">
        <f t="shared" si="7"/>
        <v>#NUM!</v>
      </c>
      <c r="H93" s="88"/>
      <c r="I93" s="87" t="e">
        <f t="shared" si="8"/>
        <v>#NUM!</v>
      </c>
      <c r="J93" s="88"/>
      <c r="K93" s="87" t="e">
        <f t="shared" si="9"/>
        <v>#NUM!</v>
      </c>
    </row>
    <row r="94" spans="2:11" x14ac:dyDescent="0.25">
      <c r="B94" s="86">
        <v>82</v>
      </c>
      <c r="C94" s="87" t="e">
        <f t="shared" si="5"/>
        <v>#NUM!</v>
      </c>
      <c r="D94" s="88"/>
      <c r="E94" s="87" t="e">
        <f t="shared" si="6"/>
        <v>#NUM!</v>
      </c>
      <c r="F94" s="88"/>
      <c r="G94" s="87" t="e">
        <f t="shared" si="7"/>
        <v>#NUM!</v>
      </c>
      <c r="H94" s="88"/>
      <c r="I94" s="87" t="e">
        <f t="shared" si="8"/>
        <v>#NUM!</v>
      </c>
      <c r="J94" s="88"/>
      <c r="K94" s="87" t="e">
        <f t="shared" si="9"/>
        <v>#NUM!</v>
      </c>
    </row>
    <row r="95" spans="2:11" x14ac:dyDescent="0.25">
      <c r="B95" s="86">
        <v>83</v>
      </c>
      <c r="C95" s="87" t="e">
        <f t="shared" si="5"/>
        <v>#NUM!</v>
      </c>
      <c r="D95" s="88"/>
      <c r="E95" s="87" t="e">
        <f t="shared" si="6"/>
        <v>#NUM!</v>
      </c>
      <c r="F95" s="88"/>
      <c r="G95" s="87" t="e">
        <f t="shared" si="7"/>
        <v>#NUM!</v>
      </c>
      <c r="H95" s="88"/>
      <c r="I95" s="87" t="e">
        <f t="shared" si="8"/>
        <v>#NUM!</v>
      </c>
      <c r="J95" s="88"/>
      <c r="K95" s="87" t="e">
        <f t="shared" si="9"/>
        <v>#NUM!</v>
      </c>
    </row>
    <row r="96" spans="2:11" x14ac:dyDescent="0.25">
      <c r="B96" s="86">
        <v>84</v>
      </c>
      <c r="C96" s="87" t="e">
        <f t="shared" si="5"/>
        <v>#NUM!</v>
      </c>
      <c r="D96" s="88"/>
      <c r="E96" s="87" t="e">
        <f t="shared" si="6"/>
        <v>#NUM!</v>
      </c>
      <c r="F96" s="88"/>
      <c r="G96" s="87" t="e">
        <f t="shared" si="7"/>
        <v>#NUM!</v>
      </c>
      <c r="H96" s="88"/>
      <c r="I96" s="87" t="e">
        <f t="shared" si="8"/>
        <v>#NUM!</v>
      </c>
      <c r="J96" s="88"/>
      <c r="K96" s="87" t="e">
        <f t="shared" si="9"/>
        <v>#NUM!</v>
      </c>
    </row>
    <row r="97" spans="2:11" x14ac:dyDescent="0.25">
      <c r="B97" s="86">
        <v>85</v>
      </c>
      <c r="C97" s="87" t="e">
        <f t="shared" si="5"/>
        <v>#NUM!</v>
      </c>
      <c r="D97" s="88"/>
      <c r="E97" s="87" t="e">
        <f t="shared" si="6"/>
        <v>#NUM!</v>
      </c>
      <c r="F97" s="88"/>
      <c r="G97" s="87" t="e">
        <f t="shared" si="7"/>
        <v>#NUM!</v>
      </c>
      <c r="H97" s="88"/>
      <c r="I97" s="87" t="e">
        <f t="shared" si="8"/>
        <v>#NUM!</v>
      </c>
      <c r="J97" s="88"/>
      <c r="K97" s="87" t="e">
        <f t="shared" si="9"/>
        <v>#NUM!</v>
      </c>
    </row>
    <row r="98" spans="2:11" x14ac:dyDescent="0.25">
      <c r="B98" s="86">
        <v>86</v>
      </c>
      <c r="C98" s="87" t="e">
        <f t="shared" si="5"/>
        <v>#NUM!</v>
      </c>
      <c r="D98" s="88"/>
      <c r="E98" s="87" t="e">
        <f t="shared" si="6"/>
        <v>#NUM!</v>
      </c>
      <c r="F98" s="88"/>
      <c r="G98" s="87" t="e">
        <f t="shared" si="7"/>
        <v>#NUM!</v>
      </c>
      <c r="H98" s="88"/>
      <c r="I98" s="87" t="e">
        <f t="shared" si="8"/>
        <v>#NUM!</v>
      </c>
      <c r="J98" s="88"/>
      <c r="K98" s="87" t="e">
        <f t="shared" si="9"/>
        <v>#NUM!</v>
      </c>
    </row>
    <row r="99" spans="2:11" x14ac:dyDescent="0.25">
      <c r="B99" s="86">
        <v>87</v>
      </c>
      <c r="C99" s="87" t="e">
        <f t="shared" si="5"/>
        <v>#NUM!</v>
      </c>
      <c r="D99" s="88"/>
      <c r="E99" s="87" t="e">
        <f t="shared" si="6"/>
        <v>#NUM!</v>
      </c>
      <c r="F99" s="88"/>
      <c r="G99" s="87" t="e">
        <f t="shared" si="7"/>
        <v>#NUM!</v>
      </c>
      <c r="H99" s="88"/>
      <c r="I99" s="87" t="e">
        <f t="shared" si="8"/>
        <v>#NUM!</v>
      </c>
      <c r="J99" s="88"/>
      <c r="K99" s="87" t="e">
        <f t="shared" si="9"/>
        <v>#NUM!</v>
      </c>
    </row>
    <row r="100" spans="2:11" x14ac:dyDescent="0.25">
      <c r="B100" s="86">
        <v>88</v>
      </c>
      <c r="C100" s="87" t="e">
        <f t="shared" si="5"/>
        <v>#NUM!</v>
      </c>
      <c r="D100" s="88"/>
      <c r="E100" s="87" t="e">
        <f t="shared" si="6"/>
        <v>#NUM!</v>
      </c>
      <c r="F100" s="88"/>
      <c r="G100" s="87" t="e">
        <f t="shared" si="7"/>
        <v>#NUM!</v>
      </c>
      <c r="H100" s="88"/>
      <c r="I100" s="87" t="e">
        <f t="shared" si="8"/>
        <v>#NUM!</v>
      </c>
      <c r="J100" s="88"/>
      <c r="K100" s="87" t="e">
        <f t="shared" si="9"/>
        <v>#NUM!</v>
      </c>
    </row>
    <row r="101" spans="2:11" x14ac:dyDescent="0.25">
      <c r="B101" s="86">
        <v>89</v>
      </c>
      <c r="C101" s="87" t="e">
        <f t="shared" si="5"/>
        <v>#NUM!</v>
      </c>
      <c r="D101" s="88"/>
      <c r="E101" s="87" t="e">
        <f t="shared" si="6"/>
        <v>#NUM!</v>
      </c>
      <c r="F101" s="88"/>
      <c r="G101" s="87" t="e">
        <f t="shared" si="7"/>
        <v>#NUM!</v>
      </c>
      <c r="H101" s="88"/>
      <c r="I101" s="87" t="e">
        <f t="shared" si="8"/>
        <v>#NUM!</v>
      </c>
      <c r="J101" s="88"/>
      <c r="K101" s="87" t="e">
        <f t="shared" si="9"/>
        <v>#NUM!</v>
      </c>
    </row>
    <row r="102" spans="2:11" x14ac:dyDescent="0.25">
      <c r="B102" s="86">
        <v>90</v>
      </c>
      <c r="C102" s="87" t="e">
        <f t="shared" si="5"/>
        <v>#NUM!</v>
      </c>
      <c r="D102" s="88"/>
      <c r="E102" s="87" t="e">
        <f t="shared" si="6"/>
        <v>#NUM!</v>
      </c>
      <c r="F102" s="88"/>
      <c r="G102" s="87" t="e">
        <f t="shared" si="7"/>
        <v>#NUM!</v>
      </c>
      <c r="H102" s="88"/>
      <c r="I102" s="87" t="e">
        <f t="shared" si="8"/>
        <v>#NUM!</v>
      </c>
      <c r="J102" s="88"/>
      <c r="K102" s="87" t="e">
        <f t="shared" si="9"/>
        <v>#NUM!</v>
      </c>
    </row>
    <row r="103" spans="2:11" x14ac:dyDescent="0.25">
      <c r="B103" s="86">
        <v>91</v>
      </c>
      <c r="C103" s="87" t="e">
        <f t="shared" si="5"/>
        <v>#NUM!</v>
      </c>
      <c r="D103" s="88"/>
      <c r="E103" s="87" t="e">
        <f t="shared" si="6"/>
        <v>#NUM!</v>
      </c>
      <c r="F103" s="88"/>
      <c r="G103" s="87" t="e">
        <f t="shared" si="7"/>
        <v>#NUM!</v>
      </c>
      <c r="H103" s="88"/>
      <c r="I103" s="87" t="e">
        <f t="shared" si="8"/>
        <v>#NUM!</v>
      </c>
      <c r="J103" s="88"/>
      <c r="K103" s="87" t="e">
        <f t="shared" si="9"/>
        <v>#NUM!</v>
      </c>
    </row>
    <row r="104" spans="2:11" x14ac:dyDescent="0.25">
      <c r="B104" s="86">
        <v>92</v>
      </c>
      <c r="C104" s="87" t="e">
        <f t="shared" si="5"/>
        <v>#NUM!</v>
      </c>
      <c r="D104" s="88"/>
      <c r="E104" s="87" t="e">
        <f t="shared" si="6"/>
        <v>#NUM!</v>
      </c>
      <c r="F104" s="88"/>
      <c r="G104" s="87" t="e">
        <f t="shared" si="7"/>
        <v>#NUM!</v>
      </c>
      <c r="H104" s="88"/>
      <c r="I104" s="87" t="e">
        <f t="shared" si="8"/>
        <v>#NUM!</v>
      </c>
      <c r="J104" s="88"/>
      <c r="K104" s="87" t="e">
        <f t="shared" si="9"/>
        <v>#NUM!</v>
      </c>
    </row>
    <row r="105" spans="2:11" x14ac:dyDescent="0.25">
      <c r="B105" s="86">
        <v>93</v>
      </c>
      <c r="C105" s="87" t="e">
        <f t="shared" si="5"/>
        <v>#NUM!</v>
      </c>
      <c r="D105" s="88"/>
      <c r="E105" s="87" t="e">
        <f t="shared" si="6"/>
        <v>#NUM!</v>
      </c>
      <c r="F105" s="88"/>
      <c r="G105" s="87" t="e">
        <f t="shared" si="7"/>
        <v>#NUM!</v>
      </c>
      <c r="H105" s="88"/>
      <c r="I105" s="87" t="e">
        <f t="shared" si="8"/>
        <v>#NUM!</v>
      </c>
      <c r="J105" s="88"/>
      <c r="K105" s="87" t="e">
        <f t="shared" si="9"/>
        <v>#NUM!</v>
      </c>
    </row>
    <row r="106" spans="2:11" x14ac:dyDescent="0.25">
      <c r="B106" s="86">
        <v>94</v>
      </c>
      <c r="C106" s="87" t="e">
        <f t="shared" si="5"/>
        <v>#NUM!</v>
      </c>
      <c r="D106" s="88"/>
      <c r="E106" s="87" t="e">
        <f t="shared" si="6"/>
        <v>#NUM!</v>
      </c>
      <c r="F106" s="88"/>
      <c r="G106" s="87" t="e">
        <f t="shared" si="7"/>
        <v>#NUM!</v>
      </c>
      <c r="H106" s="88"/>
      <c r="I106" s="87" t="e">
        <f t="shared" si="8"/>
        <v>#NUM!</v>
      </c>
      <c r="J106" s="88"/>
      <c r="K106" s="87" t="e">
        <f t="shared" si="9"/>
        <v>#NUM!</v>
      </c>
    </row>
    <row r="107" spans="2:11" x14ac:dyDescent="0.25">
      <c r="B107" s="86">
        <v>95</v>
      </c>
      <c r="C107" s="87" t="e">
        <f t="shared" si="5"/>
        <v>#NUM!</v>
      </c>
      <c r="D107" s="88"/>
      <c r="E107" s="87" t="e">
        <f t="shared" si="6"/>
        <v>#NUM!</v>
      </c>
      <c r="F107" s="88"/>
      <c r="G107" s="87" t="e">
        <f t="shared" si="7"/>
        <v>#NUM!</v>
      </c>
      <c r="H107" s="88"/>
      <c r="I107" s="87" t="e">
        <f t="shared" si="8"/>
        <v>#NUM!</v>
      </c>
      <c r="J107" s="88"/>
      <c r="K107" s="87" t="e">
        <f t="shared" si="9"/>
        <v>#NUM!</v>
      </c>
    </row>
    <row r="108" spans="2:11" x14ac:dyDescent="0.25">
      <c r="B108" s="86">
        <v>96</v>
      </c>
      <c r="C108" s="87" t="e">
        <f>BINOMDIST(B108,$B$3,$B$4,FALSE)</f>
        <v>#NUM!</v>
      </c>
      <c r="D108" s="88"/>
      <c r="E108" s="87" t="e">
        <f t="shared" si="6"/>
        <v>#NUM!</v>
      </c>
      <c r="F108" s="88"/>
      <c r="G108" s="87" t="e">
        <f t="shared" si="7"/>
        <v>#NUM!</v>
      </c>
      <c r="H108" s="88"/>
      <c r="I108" s="87" t="e">
        <f t="shared" si="8"/>
        <v>#NUM!</v>
      </c>
      <c r="J108" s="88"/>
      <c r="K108" s="87" t="e">
        <f t="shared" si="9"/>
        <v>#NUM!</v>
      </c>
    </row>
    <row r="109" spans="2:11" x14ac:dyDescent="0.25">
      <c r="B109" s="86">
        <v>97</v>
      </c>
      <c r="C109" s="87" t="e">
        <f>BINOMDIST(B109,$B$3,$B$4,FALSE)</f>
        <v>#NUM!</v>
      </c>
      <c r="D109" s="88"/>
      <c r="E109" s="87" t="e">
        <f t="shared" si="6"/>
        <v>#NUM!</v>
      </c>
      <c r="F109" s="88"/>
      <c r="G109" s="87" t="e">
        <f t="shared" si="7"/>
        <v>#NUM!</v>
      </c>
      <c r="H109" s="88"/>
      <c r="I109" s="87" t="e">
        <f t="shared" si="8"/>
        <v>#NUM!</v>
      </c>
      <c r="J109" s="88"/>
      <c r="K109" s="87" t="e">
        <f t="shared" si="9"/>
        <v>#NUM!</v>
      </c>
    </row>
    <row r="110" spans="2:11" x14ac:dyDescent="0.25">
      <c r="B110" s="86">
        <v>98</v>
      </c>
      <c r="C110" s="87" t="e">
        <f>BINOMDIST(B110,$B$3,$B$4,FALSE)</f>
        <v>#NUM!</v>
      </c>
      <c r="D110" s="88"/>
      <c r="E110" s="87" t="e">
        <f t="shared" si="6"/>
        <v>#NUM!</v>
      </c>
      <c r="F110" s="88"/>
      <c r="G110" s="87" t="e">
        <f t="shared" si="7"/>
        <v>#NUM!</v>
      </c>
      <c r="H110" s="88"/>
      <c r="I110" s="87" t="e">
        <f t="shared" si="8"/>
        <v>#NUM!</v>
      </c>
      <c r="J110" s="88"/>
      <c r="K110" s="87" t="e">
        <f t="shared" si="9"/>
        <v>#NUM!</v>
      </c>
    </row>
    <row r="111" spans="2:11" x14ac:dyDescent="0.25">
      <c r="B111" s="86">
        <v>99</v>
      </c>
      <c r="C111" s="87" t="e">
        <f>BINOMDIST(B111,$B$3,$B$4,FALSE)</f>
        <v>#NUM!</v>
      </c>
      <c r="D111" s="88"/>
      <c r="E111" s="87" t="e">
        <f t="shared" si="6"/>
        <v>#NUM!</v>
      </c>
      <c r="F111" s="88"/>
      <c r="G111" s="87" t="e">
        <f t="shared" si="7"/>
        <v>#NUM!</v>
      </c>
      <c r="H111" s="88"/>
      <c r="I111" s="87" t="e">
        <f t="shared" si="8"/>
        <v>#NUM!</v>
      </c>
      <c r="J111" s="88"/>
      <c r="K111" s="87" t="e">
        <f t="shared" si="9"/>
        <v>#NUM!</v>
      </c>
    </row>
    <row r="112" spans="2:11" x14ac:dyDescent="0.25">
      <c r="B112" s="86">
        <v>100</v>
      </c>
      <c r="C112" s="87" t="e">
        <f>BINOMDIST(B112,$B$3,$B$4,FALSE)</f>
        <v>#NUM!</v>
      </c>
      <c r="D112" s="88"/>
      <c r="E112" s="87" t="e">
        <f t="shared" si="6"/>
        <v>#NUM!</v>
      </c>
      <c r="F112" s="88"/>
      <c r="G112" s="87" t="e">
        <f t="shared" si="7"/>
        <v>#NUM!</v>
      </c>
      <c r="H112" s="88"/>
      <c r="I112" s="87" t="e">
        <f t="shared" si="8"/>
        <v>#NUM!</v>
      </c>
      <c r="J112" s="88"/>
      <c r="K112" s="87" t="e">
        <f t="shared" si="9"/>
        <v>#NUM!</v>
      </c>
    </row>
  </sheetData>
  <sheetProtection password="87CD" sheet="1" formatCells="0" formatColumns="0" formatRows="0" insertColumns="0" insertRows="0" insertHyperlinks="0" deleteColumns="0" deleteRows="0" sort="0" autoFilter="0" pivotTables="0"/>
  <dataValidations count="2">
    <dataValidation type="decimal" allowBlank="1" showInputMessage="1" showErrorMessage="1" sqref="B4" xr:uid="{0393B624-D7AA-4428-9E47-CA5F9FE88274}">
      <formula1>0</formula1>
      <formula2>1</formula2>
    </dataValidation>
    <dataValidation type="whole" allowBlank="1" showInputMessage="1" showErrorMessage="1" sqref="B3" xr:uid="{86637899-7E76-4771-A883-F7B1474870FB}">
      <formula1>1</formula1>
      <formula2>100</formula2>
    </dataValidation>
  </dataValidations>
  <pageMargins left="0.5" right="0.5" top="1" bottom="1" header="0.5" footer="0.5"/>
  <pageSetup orientation="portrait" r:id="rId1"/>
  <headerFooter alignWithMargins="0">
    <oddHeader>&amp;C&amp;"Arial,Bold"&amp;16Binomial Probability Distribution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9D50-D924-4B5F-8035-C8D08D8DDD6B}">
  <dimension ref="A1:M112"/>
  <sheetViews>
    <sheetView workbookViewId="0">
      <pane ySplit="11" topLeftCell="A12" activePane="bottomLeft" state="frozen"/>
      <selection activeCell="C17" sqref="C17"/>
      <selection pane="bottomLeft" activeCell="M17" sqref="M17"/>
    </sheetView>
  </sheetViews>
  <sheetFormatPr defaultColWidth="9.109375" defaultRowHeight="13.2" x14ac:dyDescent="0.25"/>
  <cols>
    <col min="1" max="1" width="21" style="72" customWidth="1"/>
    <col min="2" max="2" width="8.33203125" style="90" customWidth="1"/>
    <col min="3" max="3" width="8.44140625" style="71" customWidth="1"/>
    <col min="4" max="4" width="2.6640625" style="71" customWidth="1"/>
    <col min="5" max="5" width="8.44140625" style="71" customWidth="1"/>
    <col min="6" max="6" width="2.6640625" style="71" customWidth="1"/>
    <col min="7" max="7" width="8.44140625" style="71" customWidth="1"/>
    <col min="8" max="8" width="2.6640625" style="71" customWidth="1"/>
    <col min="9" max="9" width="8.44140625" style="71" customWidth="1"/>
    <col min="10" max="10" width="2.6640625" style="71" customWidth="1"/>
    <col min="11" max="11" width="8.44140625" style="71" customWidth="1"/>
    <col min="12" max="12" width="9.109375" style="72"/>
    <col min="13" max="13" width="26.5546875" style="72" bestFit="1" customWidth="1"/>
    <col min="14" max="16384" width="9.109375" style="72"/>
  </cols>
  <sheetData>
    <row r="1" spans="1:13" x14ac:dyDescent="0.25">
      <c r="A1" s="68" t="s">
        <v>37</v>
      </c>
      <c r="B1" s="69"/>
      <c r="C1" s="70"/>
    </row>
    <row r="3" spans="1:13" x14ac:dyDescent="0.25">
      <c r="A3" s="73" t="s">
        <v>38</v>
      </c>
      <c r="B3" s="74">
        <v>20</v>
      </c>
    </row>
    <row r="4" spans="1:13" x14ac:dyDescent="0.25">
      <c r="A4" s="73" t="s">
        <v>39</v>
      </c>
      <c r="B4" s="75">
        <v>0.05</v>
      </c>
    </row>
    <row r="5" spans="1:13" x14ac:dyDescent="0.25">
      <c r="A5" s="76"/>
      <c r="B5" s="71"/>
    </row>
    <row r="6" spans="1:13" x14ac:dyDescent="0.25">
      <c r="A6" s="77" t="s">
        <v>1</v>
      </c>
      <c r="B6" s="78">
        <f>B3*B4</f>
        <v>1</v>
      </c>
    </row>
    <row r="7" spans="1:13" x14ac:dyDescent="0.25">
      <c r="A7" s="77" t="s">
        <v>2</v>
      </c>
      <c r="B7" s="78">
        <f>SQRT(B3*B4*(1-B4))</f>
        <v>0.97467943448089633</v>
      </c>
    </row>
    <row r="9" spans="1:13" x14ac:dyDescent="0.25">
      <c r="A9" s="68" t="s">
        <v>40</v>
      </c>
      <c r="B9" s="69"/>
      <c r="C9" s="79"/>
      <c r="D9" s="79"/>
      <c r="E9" s="80" t="s">
        <v>41</v>
      </c>
      <c r="F9" s="79"/>
      <c r="G9" s="80" t="s">
        <v>42</v>
      </c>
      <c r="H9" s="79"/>
      <c r="I9" s="80" t="s">
        <v>43</v>
      </c>
      <c r="J9" s="79"/>
      <c r="K9" s="80" t="s">
        <v>41</v>
      </c>
    </row>
    <row r="10" spans="1:13" x14ac:dyDescent="0.25">
      <c r="A10" s="76"/>
      <c r="B10" s="81"/>
      <c r="C10" s="82" t="s">
        <v>44</v>
      </c>
      <c r="D10" s="79"/>
      <c r="E10" s="80" t="s">
        <v>45</v>
      </c>
      <c r="F10" s="79"/>
      <c r="G10" s="80" t="s">
        <v>46</v>
      </c>
      <c r="H10" s="79"/>
      <c r="I10" s="80" t="s">
        <v>46</v>
      </c>
      <c r="J10" s="79"/>
      <c r="K10" s="80" t="s">
        <v>47</v>
      </c>
    </row>
    <row r="11" spans="1:13" x14ac:dyDescent="0.25">
      <c r="B11" s="83" t="s">
        <v>48</v>
      </c>
      <c r="C11" s="84" t="s">
        <v>49</v>
      </c>
      <c r="D11" s="85"/>
      <c r="E11" s="84" t="s">
        <v>50</v>
      </c>
      <c r="F11" s="85"/>
      <c r="G11" s="84" t="s">
        <v>51</v>
      </c>
      <c r="H11" s="85"/>
      <c r="I11" s="84" t="s">
        <v>52</v>
      </c>
      <c r="J11" s="85"/>
      <c r="K11" s="84" t="s">
        <v>53</v>
      </c>
    </row>
    <row r="12" spans="1:13" x14ac:dyDescent="0.25">
      <c r="B12" s="86">
        <v>0</v>
      </c>
      <c r="C12" s="144">
        <f t="shared" ref="C12:C75" si="0">BINOMDIST(B12,$B$3,$B$4,FALSE)</f>
        <v>0.35848592240854221</v>
      </c>
      <c r="D12" s="137"/>
      <c r="E12" s="87">
        <f t="shared" ref="E12:E75" si="1">BINOMDIST(B12,$B$3,$B$4,TRUE)</f>
        <v>0.35848592240854221</v>
      </c>
      <c r="F12" s="137"/>
      <c r="G12" s="87">
        <f t="shared" ref="G12:G75" si="2">E12-C12</f>
        <v>0</v>
      </c>
      <c r="H12" s="137"/>
      <c r="I12" s="87">
        <f t="shared" ref="I12:I75" si="3">1-E12</f>
        <v>0.64151407759145784</v>
      </c>
      <c r="J12" s="137"/>
      <c r="K12" s="87">
        <f t="shared" ref="K12:K75" si="4">1-G12</f>
        <v>1</v>
      </c>
      <c r="M12" s="145" t="s">
        <v>150</v>
      </c>
    </row>
    <row r="13" spans="1:13" x14ac:dyDescent="0.25">
      <c r="B13" s="86">
        <v>1</v>
      </c>
      <c r="C13" s="87">
        <f t="shared" si="0"/>
        <v>0.37735360253530759</v>
      </c>
      <c r="D13" s="137"/>
      <c r="E13" s="87">
        <f t="shared" si="1"/>
        <v>0.73583952494384974</v>
      </c>
      <c r="F13" s="137"/>
      <c r="G13" s="87">
        <f t="shared" si="2"/>
        <v>0.35848592240854216</v>
      </c>
      <c r="H13" s="137"/>
      <c r="I13" s="87">
        <f t="shared" si="3"/>
        <v>0.26416047505615026</v>
      </c>
      <c r="J13" s="137"/>
      <c r="K13" s="140">
        <f t="shared" si="4"/>
        <v>0.64151407759145784</v>
      </c>
      <c r="M13" s="141" t="s">
        <v>151</v>
      </c>
    </row>
    <row r="14" spans="1:13" x14ac:dyDescent="0.25">
      <c r="B14" s="86">
        <v>2</v>
      </c>
      <c r="C14" s="87">
        <f t="shared" si="0"/>
        <v>0.18867680126765382</v>
      </c>
      <c r="D14" s="137"/>
      <c r="E14" s="87">
        <f t="shared" si="1"/>
        <v>0.92451632621150348</v>
      </c>
      <c r="F14" s="137"/>
      <c r="G14" s="87">
        <f t="shared" si="2"/>
        <v>0.73583952494384963</v>
      </c>
      <c r="H14" s="137"/>
      <c r="I14" s="147">
        <f t="shared" si="3"/>
        <v>7.5483673788496519E-2</v>
      </c>
      <c r="J14" s="137"/>
      <c r="K14" s="87">
        <f t="shared" si="4"/>
        <v>0.26416047505615037</v>
      </c>
      <c r="M14" s="146" t="s">
        <v>152</v>
      </c>
    </row>
    <row r="15" spans="1:13" x14ac:dyDescent="0.25">
      <c r="B15" s="86">
        <v>3</v>
      </c>
      <c r="C15" s="87">
        <f t="shared" si="0"/>
        <v>5.958214776873276E-2</v>
      </c>
      <c r="D15" s="137"/>
      <c r="E15" s="87">
        <f t="shared" si="1"/>
        <v>0.98409847398023631</v>
      </c>
      <c r="F15" s="137"/>
      <c r="G15" s="87">
        <f t="shared" si="2"/>
        <v>0.92451632621150359</v>
      </c>
      <c r="H15" s="137"/>
      <c r="I15" s="87">
        <f t="shared" si="3"/>
        <v>1.590152601976369E-2</v>
      </c>
      <c r="J15" s="137"/>
      <c r="K15" s="87">
        <f t="shared" si="4"/>
        <v>7.5483673788496408E-2</v>
      </c>
    </row>
    <row r="16" spans="1:13" x14ac:dyDescent="0.25">
      <c r="B16" s="86">
        <v>4</v>
      </c>
      <c r="C16" s="87">
        <f t="shared" si="0"/>
        <v>1.3327585685111285E-2</v>
      </c>
      <c r="D16" s="137"/>
      <c r="E16" s="87">
        <f t="shared" si="1"/>
        <v>0.9974260596653477</v>
      </c>
      <c r="F16" s="137"/>
      <c r="G16" s="87">
        <f t="shared" si="2"/>
        <v>0.98409847398023642</v>
      </c>
      <c r="H16" s="137"/>
      <c r="I16" s="87">
        <f t="shared" si="3"/>
        <v>2.5739403346523027E-3</v>
      </c>
      <c r="J16" s="137"/>
      <c r="K16" s="87">
        <f t="shared" si="4"/>
        <v>1.5901526019763579E-2</v>
      </c>
    </row>
    <row r="17" spans="2:13" x14ac:dyDescent="0.25">
      <c r="B17" s="86">
        <v>5</v>
      </c>
      <c r="C17" s="87">
        <f t="shared" si="0"/>
        <v>2.2446460101240048E-3</v>
      </c>
      <c r="D17" s="88"/>
      <c r="E17" s="87">
        <f t="shared" si="1"/>
        <v>0.99967070567547167</v>
      </c>
      <c r="F17" s="88"/>
      <c r="G17" s="87">
        <f t="shared" si="2"/>
        <v>0.9974260596653477</v>
      </c>
      <c r="H17" s="137"/>
      <c r="I17" s="87">
        <f t="shared" si="3"/>
        <v>3.2929432452832863E-4</v>
      </c>
      <c r="J17" s="137"/>
      <c r="K17" s="87">
        <f t="shared" si="4"/>
        <v>2.5739403346523027E-3</v>
      </c>
    </row>
    <row r="18" spans="2:13" x14ac:dyDescent="0.25">
      <c r="B18" s="86">
        <v>6</v>
      </c>
      <c r="C18" s="87">
        <f t="shared" si="0"/>
        <v>2.9534815922684256E-4</v>
      </c>
      <c r="D18" s="88"/>
      <c r="E18" s="87">
        <f t="shared" si="1"/>
        <v>0.99996605383469861</v>
      </c>
      <c r="F18" s="88"/>
      <c r="G18" s="87">
        <f t="shared" si="2"/>
        <v>0.99967070567547178</v>
      </c>
      <c r="H18" s="88"/>
      <c r="I18" s="87">
        <f t="shared" si="3"/>
        <v>3.3946165301390607E-5</v>
      </c>
      <c r="J18" s="88"/>
      <c r="K18" s="87">
        <f t="shared" si="4"/>
        <v>3.2929432452821761E-4</v>
      </c>
    </row>
    <row r="19" spans="2:13" x14ac:dyDescent="0.25">
      <c r="B19" s="86">
        <v>7</v>
      </c>
      <c r="C19" s="87">
        <f t="shared" si="0"/>
        <v>3.1089279918615041E-5</v>
      </c>
      <c r="D19" s="88"/>
      <c r="E19" s="87">
        <f t="shared" si="1"/>
        <v>0.99999714311461718</v>
      </c>
      <c r="F19" s="88"/>
      <c r="G19" s="87">
        <f t="shared" si="2"/>
        <v>0.99996605383469861</v>
      </c>
      <c r="H19" s="88"/>
      <c r="I19" s="87">
        <f t="shared" si="3"/>
        <v>2.8568853828181417E-6</v>
      </c>
      <c r="J19" s="88"/>
      <c r="K19" s="87">
        <f t="shared" si="4"/>
        <v>3.3946165301390607E-5</v>
      </c>
    </row>
    <row r="20" spans="2:13" x14ac:dyDescent="0.25">
      <c r="B20" s="86">
        <v>8</v>
      </c>
      <c r="C20" s="87">
        <f t="shared" si="0"/>
        <v>2.6589515719868189E-6</v>
      </c>
      <c r="D20" s="88"/>
      <c r="E20" s="87">
        <f t="shared" si="1"/>
        <v>0.9999998020661891</v>
      </c>
      <c r="F20" s="88"/>
      <c r="G20" s="87">
        <f t="shared" si="2"/>
        <v>0.99999714311461707</v>
      </c>
      <c r="H20" s="88"/>
      <c r="I20" s="87">
        <f t="shared" si="3"/>
        <v>1.979338108970552E-7</v>
      </c>
      <c r="J20" s="88"/>
      <c r="K20" s="87">
        <f t="shared" si="4"/>
        <v>2.8568853829291641E-6</v>
      </c>
      <c r="M20" s="89"/>
    </row>
    <row r="21" spans="2:13" x14ac:dyDescent="0.25">
      <c r="B21" s="86">
        <v>9</v>
      </c>
      <c r="C21" s="87">
        <f t="shared" si="0"/>
        <v>1.8659309277100406E-7</v>
      </c>
      <c r="D21" s="88"/>
      <c r="E21" s="87">
        <f t="shared" si="1"/>
        <v>0.99999998865928186</v>
      </c>
      <c r="F21" s="88"/>
      <c r="G21" s="87">
        <f t="shared" si="2"/>
        <v>0.9999998020661891</v>
      </c>
      <c r="H21" s="88"/>
      <c r="I21" s="87">
        <f t="shared" si="3"/>
        <v>1.1340718142349715E-8</v>
      </c>
      <c r="J21" s="88"/>
      <c r="K21" s="87">
        <f t="shared" si="4"/>
        <v>1.979338108970552E-7</v>
      </c>
    </row>
    <row r="22" spans="2:13" x14ac:dyDescent="0.25">
      <c r="B22" s="86">
        <v>10</v>
      </c>
      <c r="C22" s="87">
        <f t="shared" si="0"/>
        <v>1.0802758002531793E-8</v>
      </c>
      <c r="D22" s="88"/>
      <c r="E22" s="87">
        <f t="shared" si="1"/>
        <v>0.99999999946203988</v>
      </c>
      <c r="F22" s="88"/>
      <c r="G22" s="87">
        <f t="shared" si="2"/>
        <v>0.99999998865928186</v>
      </c>
      <c r="H22" s="88"/>
      <c r="I22" s="87">
        <f t="shared" si="3"/>
        <v>5.3796012089435408E-10</v>
      </c>
      <c r="J22" s="88"/>
      <c r="K22" s="87">
        <f t="shared" si="4"/>
        <v>1.1340718142349715E-8</v>
      </c>
    </row>
    <row r="23" spans="2:13" x14ac:dyDescent="0.25">
      <c r="B23" s="86">
        <v>11</v>
      </c>
      <c r="C23" s="87">
        <f t="shared" si="0"/>
        <v>5.1687837332688315E-10</v>
      </c>
      <c r="D23" s="88"/>
      <c r="E23" s="87">
        <f t="shared" si="1"/>
        <v>0.99999999997891831</v>
      </c>
      <c r="F23" s="88"/>
      <c r="G23" s="87">
        <f t="shared" si="2"/>
        <v>0.99999999946203999</v>
      </c>
      <c r="H23" s="88"/>
      <c r="I23" s="87">
        <f t="shared" si="3"/>
        <v>2.108169194769971E-11</v>
      </c>
      <c r="J23" s="88"/>
      <c r="K23" s="87">
        <f t="shared" si="4"/>
        <v>5.3796000987205161E-10</v>
      </c>
    </row>
    <row r="24" spans="2:13" x14ac:dyDescent="0.25">
      <c r="B24" s="86">
        <v>12</v>
      </c>
      <c r="C24" s="87">
        <f t="shared" si="0"/>
        <v>2.0403093683955783E-11</v>
      </c>
      <c r="D24" s="88"/>
      <c r="E24" s="87">
        <f t="shared" si="1"/>
        <v>0.99999999999932143</v>
      </c>
      <c r="F24" s="88"/>
      <c r="G24" s="87">
        <f t="shared" si="2"/>
        <v>0.99999999997891831</v>
      </c>
      <c r="H24" s="88"/>
      <c r="I24" s="87">
        <f t="shared" si="3"/>
        <v>6.7856831265089568E-13</v>
      </c>
      <c r="J24" s="88"/>
      <c r="K24" s="87">
        <f t="shared" si="4"/>
        <v>2.108169194769971E-11</v>
      </c>
    </row>
    <row r="25" spans="2:13" x14ac:dyDescent="0.25">
      <c r="B25" s="86">
        <v>13</v>
      </c>
      <c r="C25" s="87">
        <f t="shared" si="0"/>
        <v>6.6082894522934075E-13</v>
      </c>
      <c r="D25" s="88"/>
      <c r="E25" s="87">
        <f t="shared" si="1"/>
        <v>0.99999999999998224</v>
      </c>
      <c r="F25" s="88"/>
      <c r="G25" s="87">
        <f t="shared" si="2"/>
        <v>0.99999999999932143</v>
      </c>
      <c r="H25" s="88"/>
      <c r="I25" s="87">
        <f t="shared" si="3"/>
        <v>1.7763568394002505E-14</v>
      </c>
      <c r="J25" s="88"/>
      <c r="K25" s="87">
        <f t="shared" si="4"/>
        <v>6.7856831265089568E-13</v>
      </c>
    </row>
    <row r="26" spans="2:13" x14ac:dyDescent="0.25">
      <c r="B26" s="86">
        <v>14</v>
      </c>
      <c r="C26" s="87">
        <f t="shared" si="0"/>
        <v>1.7390235400772204E-14</v>
      </c>
      <c r="D26" s="88"/>
      <c r="E26" s="87">
        <f t="shared" si="1"/>
        <v>0.99999999999999956</v>
      </c>
      <c r="F26" s="88"/>
      <c r="G26" s="87">
        <f t="shared" si="2"/>
        <v>0.99999999999998213</v>
      </c>
      <c r="H26" s="88"/>
      <c r="I26" s="87">
        <f t="shared" si="3"/>
        <v>0</v>
      </c>
      <c r="J26" s="88"/>
      <c r="K26" s="87">
        <f t="shared" si="4"/>
        <v>1.787459069646502E-14</v>
      </c>
    </row>
    <row r="27" spans="2:13" x14ac:dyDescent="0.25">
      <c r="B27" s="86">
        <v>15</v>
      </c>
      <c r="C27" s="87">
        <f t="shared" si="0"/>
        <v>3.661102189636231E-16</v>
      </c>
      <c r="D27" s="88"/>
      <c r="E27" s="87">
        <f t="shared" si="1"/>
        <v>1</v>
      </c>
      <c r="F27" s="88"/>
      <c r="G27" s="87">
        <f t="shared" si="2"/>
        <v>0.99999999999999967</v>
      </c>
      <c r="H27" s="88"/>
      <c r="I27" s="87">
        <f t="shared" si="3"/>
        <v>0</v>
      </c>
      <c r="J27" s="88"/>
      <c r="K27" s="87">
        <f t="shared" si="4"/>
        <v>0</v>
      </c>
    </row>
    <row r="28" spans="2:13" x14ac:dyDescent="0.25">
      <c r="B28" s="86">
        <v>16</v>
      </c>
      <c r="C28" s="87">
        <f t="shared" si="0"/>
        <v>6.0215496540069876E-18</v>
      </c>
      <c r="D28" s="88"/>
      <c r="E28" s="87">
        <f t="shared" si="1"/>
        <v>1</v>
      </c>
      <c r="F28" s="88"/>
      <c r="G28" s="87">
        <f t="shared" si="2"/>
        <v>1</v>
      </c>
      <c r="H28" s="88"/>
      <c r="I28" s="87">
        <f t="shared" si="3"/>
        <v>0</v>
      </c>
      <c r="J28" s="88"/>
      <c r="K28" s="87">
        <f t="shared" si="4"/>
        <v>0</v>
      </c>
    </row>
    <row r="29" spans="2:13" x14ac:dyDescent="0.25">
      <c r="B29" s="86">
        <v>17</v>
      </c>
      <c r="C29" s="87">
        <f t="shared" si="0"/>
        <v>7.4570274353026734E-20</v>
      </c>
      <c r="D29" s="88"/>
      <c r="E29" s="87">
        <f t="shared" si="1"/>
        <v>1</v>
      </c>
      <c r="F29" s="88"/>
      <c r="G29" s="87">
        <f t="shared" si="2"/>
        <v>1</v>
      </c>
      <c r="H29" s="88"/>
      <c r="I29" s="87">
        <f t="shared" si="3"/>
        <v>0</v>
      </c>
      <c r="J29" s="88"/>
      <c r="K29" s="87">
        <f t="shared" si="4"/>
        <v>0</v>
      </c>
    </row>
    <row r="30" spans="2:13" x14ac:dyDescent="0.25">
      <c r="B30" s="86">
        <v>18</v>
      </c>
      <c r="C30" s="87">
        <f t="shared" si="0"/>
        <v>6.5412521362304515E-22</v>
      </c>
      <c r="D30" s="88"/>
      <c r="E30" s="87">
        <f t="shared" si="1"/>
        <v>1</v>
      </c>
      <c r="F30" s="88"/>
      <c r="G30" s="87">
        <f t="shared" si="2"/>
        <v>1</v>
      </c>
      <c r="H30" s="88"/>
      <c r="I30" s="87">
        <f t="shared" si="3"/>
        <v>0</v>
      </c>
      <c r="J30" s="88"/>
      <c r="K30" s="87">
        <f t="shared" si="4"/>
        <v>0</v>
      </c>
    </row>
    <row r="31" spans="2:13" x14ac:dyDescent="0.25">
      <c r="B31" s="86">
        <v>19</v>
      </c>
      <c r="C31" s="87">
        <f t="shared" si="0"/>
        <v>3.6239624023437785E-24</v>
      </c>
      <c r="D31" s="88"/>
      <c r="E31" s="87">
        <f t="shared" si="1"/>
        <v>1</v>
      </c>
      <c r="F31" s="88"/>
      <c r="G31" s="87">
        <f t="shared" si="2"/>
        <v>1</v>
      </c>
      <c r="H31" s="88"/>
      <c r="I31" s="87">
        <f t="shared" si="3"/>
        <v>0</v>
      </c>
      <c r="J31" s="88"/>
      <c r="K31" s="87">
        <f t="shared" si="4"/>
        <v>0</v>
      </c>
    </row>
    <row r="32" spans="2:13" x14ac:dyDescent="0.25">
      <c r="B32" s="86">
        <v>20</v>
      </c>
      <c r="C32" s="87">
        <f t="shared" si="0"/>
        <v>9.536743164062544E-27</v>
      </c>
      <c r="D32" s="88"/>
      <c r="E32" s="87">
        <f t="shared" si="1"/>
        <v>1</v>
      </c>
      <c r="F32" s="88"/>
      <c r="G32" s="87">
        <f t="shared" si="2"/>
        <v>1</v>
      </c>
      <c r="H32" s="88"/>
      <c r="I32" s="87">
        <f t="shared" si="3"/>
        <v>0</v>
      </c>
      <c r="J32" s="88"/>
      <c r="K32" s="87">
        <f t="shared" si="4"/>
        <v>0</v>
      </c>
    </row>
    <row r="33" spans="2:11" x14ac:dyDescent="0.25">
      <c r="B33" s="86">
        <v>21</v>
      </c>
      <c r="C33" s="87" t="e">
        <f t="shared" si="0"/>
        <v>#NUM!</v>
      </c>
      <c r="D33" s="88"/>
      <c r="E33" s="87" t="e">
        <f t="shared" si="1"/>
        <v>#NUM!</v>
      </c>
      <c r="F33" s="88"/>
      <c r="G33" s="87" t="e">
        <f t="shared" si="2"/>
        <v>#NUM!</v>
      </c>
      <c r="H33" s="88"/>
      <c r="I33" s="87" t="e">
        <f t="shared" si="3"/>
        <v>#NUM!</v>
      </c>
      <c r="J33" s="88"/>
      <c r="K33" s="87" t="e">
        <f t="shared" si="4"/>
        <v>#NUM!</v>
      </c>
    </row>
    <row r="34" spans="2:11" x14ac:dyDescent="0.25">
      <c r="B34" s="86">
        <v>22</v>
      </c>
      <c r="C34" s="87" t="e">
        <f t="shared" si="0"/>
        <v>#NUM!</v>
      </c>
      <c r="D34" s="88"/>
      <c r="E34" s="87" t="e">
        <f t="shared" si="1"/>
        <v>#NUM!</v>
      </c>
      <c r="F34" s="88"/>
      <c r="G34" s="87" t="e">
        <f t="shared" si="2"/>
        <v>#NUM!</v>
      </c>
      <c r="H34" s="88"/>
      <c r="I34" s="87" t="e">
        <f t="shared" si="3"/>
        <v>#NUM!</v>
      </c>
      <c r="J34" s="88"/>
      <c r="K34" s="87" t="e">
        <f t="shared" si="4"/>
        <v>#NUM!</v>
      </c>
    </row>
    <row r="35" spans="2:11" x14ac:dyDescent="0.25">
      <c r="B35" s="86">
        <v>23</v>
      </c>
      <c r="C35" s="87" t="e">
        <f t="shared" si="0"/>
        <v>#NUM!</v>
      </c>
      <c r="D35" s="88"/>
      <c r="E35" s="87" t="e">
        <f t="shared" si="1"/>
        <v>#NUM!</v>
      </c>
      <c r="F35" s="88"/>
      <c r="G35" s="87" t="e">
        <f t="shared" si="2"/>
        <v>#NUM!</v>
      </c>
      <c r="H35" s="88"/>
      <c r="I35" s="87" t="e">
        <f t="shared" si="3"/>
        <v>#NUM!</v>
      </c>
      <c r="J35" s="88"/>
      <c r="K35" s="87" t="e">
        <f t="shared" si="4"/>
        <v>#NUM!</v>
      </c>
    </row>
    <row r="36" spans="2:11" x14ac:dyDescent="0.25">
      <c r="B36" s="86">
        <v>24</v>
      </c>
      <c r="C36" s="87" t="e">
        <f t="shared" si="0"/>
        <v>#NUM!</v>
      </c>
      <c r="D36" s="88"/>
      <c r="E36" s="87" t="e">
        <f t="shared" si="1"/>
        <v>#NUM!</v>
      </c>
      <c r="F36" s="88"/>
      <c r="G36" s="87" t="e">
        <f t="shared" si="2"/>
        <v>#NUM!</v>
      </c>
      <c r="H36" s="88"/>
      <c r="I36" s="87" t="e">
        <f t="shared" si="3"/>
        <v>#NUM!</v>
      </c>
      <c r="J36" s="88"/>
      <c r="K36" s="87" t="e">
        <f t="shared" si="4"/>
        <v>#NUM!</v>
      </c>
    </row>
    <row r="37" spans="2:11" x14ac:dyDescent="0.25">
      <c r="B37" s="86">
        <v>25</v>
      </c>
      <c r="C37" s="87" t="e">
        <f t="shared" si="0"/>
        <v>#NUM!</v>
      </c>
      <c r="D37" s="88"/>
      <c r="E37" s="87" t="e">
        <f t="shared" si="1"/>
        <v>#NUM!</v>
      </c>
      <c r="F37" s="88"/>
      <c r="G37" s="87" t="e">
        <f t="shared" si="2"/>
        <v>#NUM!</v>
      </c>
      <c r="H37" s="88"/>
      <c r="I37" s="87" t="e">
        <f t="shared" si="3"/>
        <v>#NUM!</v>
      </c>
      <c r="J37" s="88"/>
      <c r="K37" s="87" t="e">
        <f t="shared" si="4"/>
        <v>#NUM!</v>
      </c>
    </row>
    <row r="38" spans="2:11" x14ac:dyDescent="0.25">
      <c r="B38" s="86">
        <v>26</v>
      </c>
      <c r="C38" s="87" t="e">
        <f t="shared" si="0"/>
        <v>#NUM!</v>
      </c>
      <c r="D38" s="88"/>
      <c r="E38" s="87" t="e">
        <f t="shared" si="1"/>
        <v>#NUM!</v>
      </c>
      <c r="F38" s="88"/>
      <c r="G38" s="87" t="e">
        <f t="shared" si="2"/>
        <v>#NUM!</v>
      </c>
      <c r="H38" s="88"/>
      <c r="I38" s="87" t="e">
        <f t="shared" si="3"/>
        <v>#NUM!</v>
      </c>
      <c r="J38" s="88"/>
      <c r="K38" s="87" t="e">
        <f t="shared" si="4"/>
        <v>#NUM!</v>
      </c>
    </row>
    <row r="39" spans="2:11" x14ac:dyDescent="0.25">
      <c r="B39" s="86">
        <v>27</v>
      </c>
      <c r="C39" s="87" t="e">
        <f t="shared" si="0"/>
        <v>#NUM!</v>
      </c>
      <c r="D39" s="88"/>
      <c r="E39" s="87" t="e">
        <f t="shared" si="1"/>
        <v>#NUM!</v>
      </c>
      <c r="F39" s="88"/>
      <c r="G39" s="87" t="e">
        <f t="shared" si="2"/>
        <v>#NUM!</v>
      </c>
      <c r="H39" s="88"/>
      <c r="I39" s="87" t="e">
        <f t="shared" si="3"/>
        <v>#NUM!</v>
      </c>
      <c r="J39" s="88"/>
      <c r="K39" s="87" t="e">
        <f t="shared" si="4"/>
        <v>#NUM!</v>
      </c>
    </row>
    <row r="40" spans="2:11" x14ac:dyDescent="0.25">
      <c r="B40" s="86">
        <v>28</v>
      </c>
      <c r="C40" s="87" t="e">
        <f t="shared" si="0"/>
        <v>#NUM!</v>
      </c>
      <c r="D40" s="88"/>
      <c r="E40" s="87" t="e">
        <f t="shared" si="1"/>
        <v>#NUM!</v>
      </c>
      <c r="F40" s="88"/>
      <c r="G40" s="87" t="e">
        <f t="shared" si="2"/>
        <v>#NUM!</v>
      </c>
      <c r="H40" s="88"/>
      <c r="I40" s="87" t="e">
        <f t="shared" si="3"/>
        <v>#NUM!</v>
      </c>
      <c r="J40" s="88"/>
      <c r="K40" s="87" t="e">
        <f t="shared" si="4"/>
        <v>#NUM!</v>
      </c>
    </row>
    <row r="41" spans="2:11" x14ac:dyDescent="0.25">
      <c r="B41" s="86">
        <v>29</v>
      </c>
      <c r="C41" s="87" t="e">
        <f t="shared" si="0"/>
        <v>#NUM!</v>
      </c>
      <c r="D41" s="88"/>
      <c r="E41" s="87" t="e">
        <f t="shared" si="1"/>
        <v>#NUM!</v>
      </c>
      <c r="F41" s="88"/>
      <c r="G41" s="87" t="e">
        <f t="shared" si="2"/>
        <v>#NUM!</v>
      </c>
      <c r="H41" s="88"/>
      <c r="I41" s="87" t="e">
        <f t="shared" si="3"/>
        <v>#NUM!</v>
      </c>
      <c r="J41" s="88"/>
      <c r="K41" s="87" t="e">
        <f t="shared" si="4"/>
        <v>#NUM!</v>
      </c>
    </row>
    <row r="42" spans="2:11" x14ac:dyDescent="0.25">
      <c r="B42" s="86">
        <v>30</v>
      </c>
      <c r="C42" s="87" t="e">
        <f t="shared" si="0"/>
        <v>#NUM!</v>
      </c>
      <c r="D42" s="88"/>
      <c r="E42" s="87" t="e">
        <f t="shared" si="1"/>
        <v>#NUM!</v>
      </c>
      <c r="F42" s="88"/>
      <c r="G42" s="87" t="e">
        <f t="shared" si="2"/>
        <v>#NUM!</v>
      </c>
      <c r="H42" s="88"/>
      <c r="I42" s="87" t="e">
        <f t="shared" si="3"/>
        <v>#NUM!</v>
      </c>
      <c r="J42" s="88"/>
      <c r="K42" s="87" t="e">
        <f t="shared" si="4"/>
        <v>#NUM!</v>
      </c>
    </row>
    <row r="43" spans="2:11" x14ac:dyDescent="0.25">
      <c r="B43" s="86">
        <v>31</v>
      </c>
      <c r="C43" s="87" t="e">
        <f t="shared" si="0"/>
        <v>#NUM!</v>
      </c>
      <c r="D43" s="88"/>
      <c r="E43" s="87" t="e">
        <f t="shared" si="1"/>
        <v>#NUM!</v>
      </c>
      <c r="F43" s="88"/>
      <c r="G43" s="87" t="e">
        <f t="shared" si="2"/>
        <v>#NUM!</v>
      </c>
      <c r="H43" s="88"/>
      <c r="I43" s="87" t="e">
        <f t="shared" si="3"/>
        <v>#NUM!</v>
      </c>
      <c r="J43" s="88"/>
      <c r="K43" s="87" t="e">
        <f t="shared" si="4"/>
        <v>#NUM!</v>
      </c>
    </row>
    <row r="44" spans="2:11" x14ac:dyDescent="0.25">
      <c r="B44" s="86">
        <v>32</v>
      </c>
      <c r="C44" s="87" t="e">
        <f t="shared" si="0"/>
        <v>#NUM!</v>
      </c>
      <c r="D44" s="88"/>
      <c r="E44" s="87" t="e">
        <f t="shared" si="1"/>
        <v>#NUM!</v>
      </c>
      <c r="F44" s="88"/>
      <c r="G44" s="87" t="e">
        <f t="shared" si="2"/>
        <v>#NUM!</v>
      </c>
      <c r="H44" s="88"/>
      <c r="I44" s="87" t="e">
        <f t="shared" si="3"/>
        <v>#NUM!</v>
      </c>
      <c r="J44" s="88"/>
      <c r="K44" s="87" t="e">
        <f t="shared" si="4"/>
        <v>#NUM!</v>
      </c>
    </row>
    <row r="45" spans="2:11" x14ac:dyDescent="0.25">
      <c r="B45" s="86">
        <v>33</v>
      </c>
      <c r="C45" s="87" t="e">
        <f t="shared" si="0"/>
        <v>#NUM!</v>
      </c>
      <c r="D45" s="88"/>
      <c r="E45" s="87" t="e">
        <f t="shared" si="1"/>
        <v>#NUM!</v>
      </c>
      <c r="F45" s="88"/>
      <c r="G45" s="87" t="e">
        <f t="shared" si="2"/>
        <v>#NUM!</v>
      </c>
      <c r="H45" s="88"/>
      <c r="I45" s="87" t="e">
        <f t="shared" si="3"/>
        <v>#NUM!</v>
      </c>
      <c r="J45" s="88"/>
      <c r="K45" s="87" t="e">
        <f t="shared" si="4"/>
        <v>#NUM!</v>
      </c>
    </row>
    <row r="46" spans="2:11" x14ac:dyDescent="0.25">
      <c r="B46" s="86">
        <v>34</v>
      </c>
      <c r="C46" s="87" t="e">
        <f t="shared" si="0"/>
        <v>#NUM!</v>
      </c>
      <c r="D46" s="88"/>
      <c r="E46" s="87" t="e">
        <f t="shared" si="1"/>
        <v>#NUM!</v>
      </c>
      <c r="F46" s="88"/>
      <c r="G46" s="87" t="e">
        <f t="shared" si="2"/>
        <v>#NUM!</v>
      </c>
      <c r="H46" s="88"/>
      <c r="I46" s="87" t="e">
        <f t="shared" si="3"/>
        <v>#NUM!</v>
      </c>
      <c r="J46" s="88"/>
      <c r="K46" s="87" t="e">
        <f t="shared" si="4"/>
        <v>#NUM!</v>
      </c>
    </row>
    <row r="47" spans="2:11" x14ac:dyDescent="0.25">
      <c r="B47" s="86">
        <v>35</v>
      </c>
      <c r="C47" s="87" t="e">
        <f t="shared" si="0"/>
        <v>#NUM!</v>
      </c>
      <c r="D47" s="88"/>
      <c r="E47" s="87" t="e">
        <f t="shared" si="1"/>
        <v>#NUM!</v>
      </c>
      <c r="F47" s="88"/>
      <c r="G47" s="87" t="e">
        <f t="shared" si="2"/>
        <v>#NUM!</v>
      </c>
      <c r="H47" s="88"/>
      <c r="I47" s="87" t="e">
        <f t="shared" si="3"/>
        <v>#NUM!</v>
      </c>
      <c r="J47" s="88"/>
      <c r="K47" s="87" t="e">
        <f t="shared" si="4"/>
        <v>#NUM!</v>
      </c>
    </row>
    <row r="48" spans="2:11" x14ac:dyDescent="0.25">
      <c r="B48" s="86">
        <v>36</v>
      </c>
      <c r="C48" s="87" t="e">
        <f t="shared" si="0"/>
        <v>#NUM!</v>
      </c>
      <c r="D48" s="88"/>
      <c r="E48" s="87" t="e">
        <f t="shared" si="1"/>
        <v>#NUM!</v>
      </c>
      <c r="F48" s="88"/>
      <c r="G48" s="87" t="e">
        <f t="shared" si="2"/>
        <v>#NUM!</v>
      </c>
      <c r="H48" s="88"/>
      <c r="I48" s="87" t="e">
        <f t="shared" si="3"/>
        <v>#NUM!</v>
      </c>
      <c r="J48" s="88"/>
      <c r="K48" s="87" t="e">
        <f t="shared" si="4"/>
        <v>#NUM!</v>
      </c>
    </row>
    <row r="49" spans="2:11" x14ac:dyDescent="0.25">
      <c r="B49" s="86">
        <v>37</v>
      </c>
      <c r="C49" s="87" t="e">
        <f t="shared" si="0"/>
        <v>#NUM!</v>
      </c>
      <c r="D49" s="88"/>
      <c r="E49" s="87" t="e">
        <f t="shared" si="1"/>
        <v>#NUM!</v>
      </c>
      <c r="F49" s="88"/>
      <c r="G49" s="87" t="e">
        <f t="shared" si="2"/>
        <v>#NUM!</v>
      </c>
      <c r="H49" s="88"/>
      <c r="I49" s="87" t="e">
        <f t="shared" si="3"/>
        <v>#NUM!</v>
      </c>
      <c r="J49" s="88"/>
      <c r="K49" s="87" t="e">
        <f t="shared" si="4"/>
        <v>#NUM!</v>
      </c>
    </row>
    <row r="50" spans="2:11" x14ac:dyDescent="0.25">
      <c r="B50" s="86">
        <v>38</v>
      </c>
      <c r="C50" s="87" t="e">
        <f t="shared" si="0"/>
        <v>#NUM!</v>
      </c>
      <c r="D50" s="88"/>
      <c r="E50" s="87" t="e">
        <f t="shared" si="1"/>
        <v>#NUM!</v>
      </c>
      <c r="F50" s="88"/>
      <c r="G50" s="87" t="e">
        <f t="shared" si="2"/>
        <v>#NUM!</v>
      </c>
      <c r="H50" s="88"/>
      <c r="I50" s="87" t="e">
        <f t="shared" si="3"/>
        <v>#NUM!</v>
      </c>
      <c r="J50" s="88"/>
      <c r="K50" s="87" t="e">
        <f t="shared" si="4"/>
        <v>#NUM!</v>
      </c>
    </row>
    <row r="51" spans="2:11" x14ac:dyDescent="0.25">
      <c r="B51" s="86">
        <v>39</v>
      </c>
      <c r="C51" s="87" t="e">
        <f t="shared" si="0"/>
        <v>#NUM!</v>
      </c>
      <c r="D51" s="88"/>
      <c r="E51" s="87" t="e">
        <f t="shared" si="1"/>
        <v>#NUM!</v>
      </c>
      <c r="F51" s="88"/>
      <c r="G51" s="87" t="e">
        <f t="shared" si="2"/>
        <v>#NUM!</v>
      </c>
      <c r="H51" s="88"/>
      <c r="I51" s="87" t="e">
        <f t="shared" si="3"/>
        <v>#NUM!</v>
      </c>
      <c r="J51" s="88"/>
      <c r="K51" s="87" t="e">
        <f t="shared" si="4"/>
        <v>#NUM!</v>
      </c>
    </row>
    <row r="52" spans="2:11" x14ac:dyDescent="0.25">
      <c r="B52" s="86">
        <v>40</v>
      </c>
      <c r="C52" s="87" t="e">
        <f t="shared" si="0"/>
        <v>#NUM!</v>
      </c>
      <c r="D52" s="88"/>
      <c r="E52" s="87" t="e">
        <f t="shared" si="1"/>
        <v>#NUM!</v>
      </c>
      <c r="F52" s="88"/>
      <c r="G52" s="87" t="e">
        <f t="shared" si="2"/>
        <v>#NUM!</v>
      </c>
      <c r="H52" s="88"/>
      <c r="I52" s="87" t="e">
        <f t="shared" si="3"/>
        <v>#NUM!</v>
      </c>
      <c r="J52" s="88"/>
      <c r="K52" s="87" t="e">
        <f t="shared" si="4"/>
        <v>#NUM!</v>
      </c>
    </row>
    <row r="53" spans="2:11" x14ac:dyDescent="0.25">
      <c r="B53" s="86">
        <v>41</v>
      </c>
      <c r="C53" s="87" t="e">
        <f t="shared" si="0"/>
        <v>#NUM!</v>
      </c>
      <c r="D53" s="88"/>
      <c r="E53" s="87" t="e">
        <f t="shared" si="1"/>
        <v>#NUM!</v>
      </c>
      <c r="F53" s="88"/>
      <c r="G53" s="87" t="e">
        <f t="shared" si="2"/>
        <v>#NUM!</v>
      </c>
      <c r="H53" s="88"/>
      <c r="I53" s="87" t="e">
        <f t="shared" si="3"/>
        <v>#NUM!</v>
      </c>
      <c r="J53" s="88"/>
      <c r="K53" s="87" t="e">
        <f t="shared" si="4"/>
        <v>#NUM!</v>
      </c>
    </row>
    <row r="54" spans="2:11" x14ac:dyDescent="0.25">
      <c r="B54" s="86">
        <v>42</v>
      </c>
      <c r="C54" s="87" t="e">
        <f t="shared" si="0"/>
        <v>#NUM!</v>
      </c>
      <c r="D54" s="88"/>
      <c r="E54" s="87" t="e">
        <f t="shared" si="1"/>
        <v>#NUM!</v>
      </c>
      <c r="F54" s="88"/>
      <c r="G54" s="87" t="e">
        <f t="shared" si="2"/>
        <v>#NUM!</v>
      </c>
      <c r="H54" s="88"/>
      <c r="I54" s="87" t="e">
        <f t="shared" si="3"/>
        <v>#NUM!</v>
      </c>
      <c r="J54" s="88"/>
      <c r="K54" s="87" t="e">
        <f t="shared" si="4"/>
        <v>#NUM!</v>
      </c>
    </row>
    <row r="55" spans="2:11" x14ac:dyDescent="0.25">
      <c r="B55" s="86">
        <v>43</v>
      </c>
      <c r="C55" s="87" t="e">
        <f t="shared" si="0"/>
        <v>#NUM!</v>
      </c>
      <c r="D55" s="88"/>
      <c r="E55" s="87" t="e">
        <f t="shared" si="1"/>
        <v>#NUM!</v>
      </c>
      <c r="F55" s="88"/>
      <c r="G55" s="87" t="e">
        <f t="shared" si="2"/>
        <v>#NUM!</v>
      </c>
      <c r="H55" s="88"/>
      <c r="I55" s="87" t="e">
        <f t="shared" si="3"/>
        <v>#NUM!</v>
      </c>
      <c r="J55" s="88"/>
      <c r="K55" s="87" t="e">
        <f t="shared" si="4"/>
        <v>#NUM!</v>
      </c>
    </row>
    <row r="56" spans="2:11" x14ac:dyDescent="0.25">
      <c r="B56" s="86">
        <v>44</v>
      </c>
      <c r="C56" s="87" t="e">
        <f t="shared" si="0"/>
        <v>#NUM!</v>
      </c>
      <c r="D56" s="88"/>
      <c r="E56" s="87" t="e">
        <f t="shared" si="1"/>
        <v>#NUM!</v>
      </c>
      <c r="F56" s="88"/>
      <c r="G56" s="87" t="e">
        <f t="shared" si="2"/>
        <v>#NUM!</v>
      </c>
      <c r="H56" s="88"/>
      <c r="I56" s="87" t="e">
        <f t="shared" si="3"/>
        <v>#NUM!</v>
      </c>
      <c r="J56" s="88"/>
      <c r="K56" s="87" t="e">
        <f t="shared" si="4"/>
        <v>#NUM!</v>
      </c>
    </row>
    <row r="57" spans="2:11" x14ac:dyDescent="0.25">
      <c r="B57" s="86">
        <v>45</v>
      </c>
      <c r="C57" s="87" t="e">
        <f t="shared" si="0"/>
        <v>#NUM!</v>
      </c>
      <c r="D57" s="88"/>
      <c r="E57" s="87" t="e">
        <f t="shared" si="1"/>
        <v>#NUM!</v>
      </c>
      <c r="F57" s="88"/>
      <c r="G57" s="87" t="e">
        <f t="shared" si="2"/>
        <v>#NUM!</v>
      </c>
      <c r="H57" s="88"/>
      <c r="I57" s="87" t="e">
        <f t="shared" si="3"/>
        <v>#NUM!</v>
      </c>
      <c r="J57" s="88"/>
      <c r="K57" s="87" t="e">
        <f t="shared" si="4"/>
        <v>#NUM!</v>
      </c>
    </row>
    <row r="58" spans="2:11" x14ac:dyDescent="0.25">
      <c r="B58" s="86">
        <v>46</v>
      </c>
      <c r="C58" s="87" t="e">
        <f t="shared" si="0"/>
        <v>#NUM!</v>
      </c>
      <c r="D58" s="88"/>
      <c r="E58" s="87" t="e">
        <f t="shared" si="1"/>
        <v>#NUM!</v>
      </c>
      <c r="F58" s="88"/>
      <c r="G58" s="87" t="e">
        <f t="shared" si="2"/>
        <v>#NUM!</v>
      </c>
      <c r="H58" s="88"/>
      <c r="I58" s="87" t="e">
        <f t="shared" si="3"/>
        <v>#NUM!</v>
      </c>
      <c r="J58" s="88"/>
      <c r="K58" s="87" t="e">
        <f t="shared" si="4"/>
        <v>#NUM!</v>
      </c>
    </row>
    <row r="59" spans="2:11" x14ac:dyDescent="0.25">
      <c r="B59" s="86">
        <v>47</v>
      </c>
      <c r="C59" s="87" t="e">
        <f t="shared" si="0"/>
        <v>#NUM!</v>
      </c>
      <c r="D59" s="88"/>
      <c r="E59" s="87" t="e">
        <f t="shared" si="1"/>
        <v>#NUM!</v>
      </c>
      <c r="F59" s="88"/>
      <c r="G59" s="87" t="e">
        <f t="shared" si="2"/>
        <v>#NUM!</v>
      </c>
      <c r="H59" s="88"/>
      <c r="I59" s="87" t="e">
        <f t="shared" si="3"/>
        <v>#NUM!</v>
      </c>
      <c r="J59" s="88"/>
      <c r="K59" s="87" t="e">
        <f t="shared" si="4"/>
        <v>#NUM!</v>
      </c>
    </row>
    <row r="60" spans="2:11" x14ac:dyDescent="0.25">
      <c r="B60" s="86">
        <v>48</v>
      </c>
      <c r="C60" s="87" t="e">
        <f t="shared" si="0"/>
        <v>#NUM!</v>
      </c>
      <c r="D60" s="88"/>
      <c r="E60" s="87" t="e">
        <f t="shared" si="1"/>
        <v>#NUM!</v>
      </c>
      <c r="F60" s="88"/>
      <c r="G60" s="87" t="e">
        <f t="shared" si="2"/>
        <v>#NUM!</v>
      </c>
      <c r="H60" s="88"/>
      <c r="I60" s="87" t="e">
        <f t="shared" si="3"/>
        <v>#NUM!</v>
      </c>
      <c r="J60" s="88"/>
      <c r="K60" s="87" t="e">
        <f t="shared" si="4"/>
        <v>#NUM!</v>
      </c>
    </row>
    <row r="61" spans="2:11" x14ac:dyDescent="0.25">
      <c r="B61" s="86">
        <v>49</v>
      </c>
      <c r="C61" s="87" t="e">
        <f t="shared" si="0"/>
        <v>#NUM!</v>
      </c>
      <c r="D61" s="88"/>
      <c r="E61" s="87" t="e">
        <f t="shared" si="1"/>
        <v>#NUM!</v>
      </c>
      <c r="F61" s="88"/>
      <c r="G61" s="87" t="e">
        <f t="shared" si="2"/>
        <v>#NUM!</v>
      </c>
      <c r="H61" s="88"/>
      <c r="I61" s="87" t="e">
        <f t="shared" si="3"/>
        <v>#NUM!</v>
      </c>
      <c r="J61" s="88"/>
      <c r="K61" s="87" t="e">
        <f t="shared" si="4"/>
        <v>#NUM!</v>
      </c>
    </row>
    <row r="62" spans="2:11" x14ac:dyDescent="0.25">
      <c r="B62" s="86">
        <v>50</v>
      </c>
      <c r="C62" s="87" t="e">
        <f t="shared" si="0"/>
        <v>#NUM!</v>
      </c>
      <c r="D62" s="88"/>
      <c r="E62" s="87" t="e">
        <f t="shared" si="1"/>
        <v>#NUM!</v>
      </c>
      <c r="F62" s="88"/>
      <c r="G62" s="87" t="e">
        <f t="shared" si="2"/>
        <v>#NUM!</v>
      </c>
      <c r="H62" s="88"/>
      <c r="I62" s="87" t="e">
        <f t="shared" si="3"/>
        <v>#NUM!</v>
      </c>
      <c r="J62" s="88"/>
      <c r="K62" s="87" t="e">
        <f t="shared" si="4"/>
        <v>#NUM!</v>
      </c>
    </row>
    <row r="63" spans="2:11" x14ac:dyDescent="0.25">
      <c r="B63" s="86">
        <v>51</v>
      </c>
      <c r="C63" s="87" t="e">
        <f t="shared" si="0"/>
        <v>#NUM!</v>
      </c>
      <c r="D63" s="88"/>
      <c r="E63" s="87" t="e">
        <f t="shared" si="1"/>
        <v>#NUM!</v>
      </c>
      <c r="F63" s="88"/>
      <c r="G63" s="87" t="e">
        <f t="shared" si="2"/>
        <v>#NUM!</v>
      </c>
      <c r="H63" s="88"/>
      <c r="I63" s="87" t="e">
        <f t="shared" si="3"/>
        <v>#NUM!</v>
      </c>
      <c r="J63" s="88"/>
      <c r="K63" s="87" t="e">
        <f t="shared" si="4"/>
        <v>#NUM!</v>
      </c>
    </row>
    <row r="64" spans="2:11" x14ac:dyDescent="0.25">
      <c r="B64" s="86">
        <v>52</v>
      </c>
      <c r="C64" s="87" t="e">
        <f t="shared" si="0"/>
        <v>#NUM!</v>
      </c>
      <c r="D64" s="88"/>
      <c r="E64" s="87" t="e">
        <f t="shared" si="1"/>
        <v>#NUM!</v>
      </c>
      <c r="F64" s="88"/>
      <c r="G64" s="87" t="e">
        <f t="shared" si="2"/>
        <v>#NUM!</v>
      </c>
      <c r="H64" s="88"/>
      <c r="I64" s="87" t="e">
        <f t="shared" si="3"/>
        <v>#NUM!</v>
      </c>
      <c r="J64" s="88"/>
      <c r="K64" s="87" t="e">
        <f t="shared" si="4"/>
        <v>#NUM!</v>
      </c>
    </row>
    <row r="65" spans="2:11" x14ac:dyDescent="0.25">
      <c r="B65" s="86">
        <v>53</v>
      </c>
      <c r="C65" s="87" t="e">
        <f t="shared" si="0"/>
        <v>#NUM!</v>
      </c>
      <c r="D65" s="88"/>
      <c r="E65" s="87" t="e">
        <f t="shared" si="1"/>
        <v>#NUM!</v>
      </c>
      <c r="F65" s="88"/>
      <c r="G65" s="87" t="e">
        <f t="shared" si="2"/>
        <v>#NUM!</v>
      </c>
      <c r="H65" s="88"/>
      <c r="I65" s="87" t="e">
        <f t="shared" si="3"/>
        <v>#NUM!</v>
      </c>
      <c r="J65" s="88"/>
      <c r="K65" s="87" t="e">
        <f t="shared" si="4"/>
        <v>#NUM!</v>
      </c>
    </row>
    <row r="66" spans="2:11" x14ac:dyDescent="0.25">
      <c r="B66" s="86">
        <v>54</v>
      </c>
      <c r="C66" s="87" t="e">
        <f t="shared" si="0"/>
        <v>#NUM!</v>
      </c>
      <c r="D66" s="88"/>
      <c r="E66" s="87" t="e">
        <f t="shared" si="1"/>
        <v>#NUM!</v>
      </c>
      <c r="F66" s="88"/>
      <c r="G66" s="87" t="e">
        <f t="shared" si="2"/>
        <v>#NUM!</v>
      </c>
      <c r="H66" s="88"/>
      <c r="I66" s="87" t="e">
        <f t="shared" si="3"/>
        <v>#NUM!</v>
      </c>
      <c r="J66" s="88"/>
      <c r="K66" s="87" t="e">
        <f t="shared" si="4"/>
        <v>#NUM!</v>
      </c>
    </row>
    <row r="67" spans="2:11" x14ac:dyDescent="0.25">
      <c r="B67" s="86">
        <v>55</v>
      </c>
      <c r="C67" s="87" t="e">
        <f t="shared" si="0"/>
        <v>#NUM!</v>
      </c>
      <c r="D67" s="88"/>
      <c r="E67" s="87" t="e">
        <f t="shared" si="1"/>
        <v>#NUM!</v>
      </c>
      <c r="F67" s="88"/>
      <c r="G67" s="87" t="e">
        <f t="shared" si="2"/>
        <v>#NUM!</v>
      </c>
      <c r="H67" s="88"/>
      <c r="I67" s="87" t="e">
        <f t="shared" si="3"/>
        <v>#NUM!</v>
      </c>
      <c r="J67" s="88"/>
      <c r="K67" s="87" t="e">
        <f t="shared" si="4"/>
        <v>#NUM!</v>
      </c>
    </row>
    <row r="68" spans="2:11" x14ac:dyDescent="0.25">
      <c r="B68" s="86">
        <v>56</v>
      </c>
      <c r="C68" s="87" t="e">
        <f t="shared" si="0"/>
        <v>#NUM!</v>
      </c>
      <c r="D68" s="88"/>
      <c r="E68" s="87" t="e">
        <f t="shared" si="1"/>
        <v>#NUM!</v>
      </c>
      <c r="F68" s="88"/>
      <c r="G68" s="87" t="e">
        <f t="shared" si="2"/>
        <v>#NUM!</v>
      </c>
      <c r="H68" s="88"/>
      <c r="I68" s="87" t="e">
        <f t="shared" si="3"/>
        <v>#NUM!</v>
      </c>
      <c r="J68" s="88"/>
      <c r="K68" s="87" t="e">
        <f t="shared" si="4"/>
        <v>#NUM!</v>
      </c>
    </row>
    <row r="69" spans="2:11" x14ac:dyDescent="0.25">
      <c r="B69" s="86">
        <v>57</v>
      </c>
      <c r="C69" s="87" t="e">
        <f t="shared" si="0"/>
        <v>#NUM!</v>
      </c>
      <c r="D69" s="88"/>
      <c r="E69" s="87" t="e">
        <f t="shared" si="1"/>
        <v>#NUM!</v>
      </c>
      <c r="F69" s="88"/>
      <c r="G69" s="87" t="e">
        <f t="shared" si="2"/>
        <v>#NUM!</v>
      </c>
      <c r="H69" s="88"/>
      <c r="I69" s="87" t="e">
        <f t="shared" si="3"/>
        <v>#NUM!</v>
      </c>
      <c r="J69" s="88"/>
      <c r="K69" s="87" t="e">
        <f t="shared" si="4"/>
        <v>#NUM!</v>
      </c>
    </row>
    <row r="70" spans="2:11" x14ac:dyDescent="0.25">
      <c r="B70" s="86">
        <v>58</v>
      </c>
      <c r="C70" s="87" t="e">
        <f t="shared" si="0"/>
        <v>#NUM!</v>
      </c>
      <c r="D70" s="88"/>
      <c r="E70" s="87" t="e">
        <f t="shared" si="1"/>
        <v>#NUM!</v>
      </c>
      <c r="F70" s="88"/>
      <c r="G70" s="87" t="e">
        <f t="shared" si="2"/>
        <v>#NUM!</v>
      </c>
      <c r="H70" s="88"/>
      <c r="I70" s="87" t="e">
        <f t="shared" si="3"/>
        <v>#NUM!</v>
      </c>
      <c r="J70" s="88"/>
      <c r="K70" s="87" t="e">
        <f t="shared" si="4"/>
        <v>#NUM!</v>
      </c>
    </row>
    <row r="71" spans="2:11" x14ac:dyDescent="0.25">
      <c r="B71" s="86">
        <v>59</v>
      </c>
      <c r="C71" s="87" t="e">
        <f t="shared" si="0"/>
        <v>#NUM!</v>
      </c>
      <c r="D71" s="88"/>
      <c r="E71" s="87" t="e">
        <f t="shared" si="1"/>
        <v>#NUM!</v>
      </c>
      <c r="F71" s="88"/>
      <c r="G71" s="87" t="e">
        <f t="shared" si="2"/>
        <v>#NUM!</v>
      </c>
      <c r="H71" s="88"/>
      <c r="I71" s="87" t="e">
        <f t="shared" si="3"/>
        <v>#NUM!</v>
      </c>
      <c r="J71" s="88"/>
      <c r="K71" s="87" t="e">
        <f t="shared" si="4"/>
        <v>#NUM!</v>
      </c>
    </row>
    <row r="72" spans="2:11" x14ac:dyDescent="0.25">
      <c r="B72" s="86">
        <v>60</v>
      </c>
      <c r="C72" s="87" t="e">
        <f t="shared" si="0"/>
        <v>#NUM!</v>
      </c>
      <c r="D72" s="88"/>
      <c r="E72" s="87" t="e">
        <f t="shared" si="1"/>
        <v>#NUM!</v>
      </c>
      <c r="F72" s="88"/>
      <c r="G72" s="87" t="e">
        <f t="shared" si="2"/>
        <v>#NUM!</v>
      </c>
      <c r="H72" s="88"/>
      <c r="I72" s="87" t="e">
        <f t="shared" si="3"/>
        <v>#NUM!</v>
      </c>
      <c r="J72" s="88"/>
      <c r="K72" s="87" t="e">
        <f t="shared" si="4"/>
        <v>#NUM!</v>
      </c>
    </row>
    <row r="73" spans="2:11" x14ac:dyDescent="0.25">
      <c r="B73" s="86">
        <v>61</v>
      </c>
      <c r="C73" s="87" t="e">
        <f t="shared" si="0"/>
        <v>#NUM!</v>
      </c>
      <c r="D73" s="88"/>
      <c r="E73" s="87" t="e">
        <f t="shared" si="1"/>
        <v>#NUM!</v>
      </c>
      <c r="F73" s="88"/>
      <c r="G73" s="87" t="e">
        <f t="shared" si="2"/>
        <v>#NUM!</v>
      </c>
      <c r="H73" s="88"/>
      <c r="I73" s="87" t="e">
        <f t="shared" si="3"/>
        <v>#NUM!</v>
      </c>
      <c r="J73" s="88"/>
      <c r="K73" s="87" t="e">
        <f t="shared" si="4"/>
        <v>#NUM!</v>
      </c>
    </row>
    <row r="74" spans="2:11" x14ac:dyDescent="0.25">
      <c r="B74" s="86">
        <v>62</v>
      </c>
      <c r="C74" s="87" t="e">
        <f t="shared" si="0"/>
        <v>#NUM!</v>
      </c>
      <c r="D74" s="88"/>
      <c r="E74" s="87" t="e">
        <f t="shared" si="1"/>
        <v>#NUM!</v>
      </c>
      <c r="F74" s="88"/>
      <c r="G74" s="87" t="e">
        <f t="shared" si="2"/>
        <v>#NUM!</v>
      </c>
      <c r="H74" s="88"/>
      <c r="I74" s="87" t="e">
        <f t="shared" si="3"/>
        <v>#NUM!</v>
      </c>
      <c r="J74" s="88"/>
      <c r="K74" s="87" t="e">
        <f t="shared" si="4"/>
        <v>#NUM!</v>
      </c>
    </row>
    <row r="75" spans="2:11" x14ac:dyDescent="0.25">
      <c r="B75" s="86">
        <v>63</v>
      </c>
      <c r="C75" s="87" t="e">
        <f t="shared" si="0"/>
        <v>#NUM!</v>
      </c>
      <c r="D75" s="88"/>
      <c r="E75" s="87" t="e">
        <f t="shared" si="1"/>
        <v>#NUM!</v>
      </c>
      <c r="F75" s="88"/>
      <c r="G75" s="87" t="e">
        <f t="shared" si="2"/>
        <v>#NUM!</v>
      </c>
      <c r="H75" s="88"/>
      <c r="I75" s="87" t="e">
        <f t="shared" si="3"/>
        <v>#NUM!</v>
      </c>
      <c r="J75" s="88"/>
      <c r="K75" s="87" t="e">
        <f t="shared" si="4"/>
        <v>#NUM!</v>
      </c>
    </row>
    <row r="76" spans="2:11" x14ac:dyDescent="0.25">
      <c r="B76" s="86">
        <v>64</v>
      </c>
      <c r="C76" s="87" t="e">
        <f t="shared" ref="C76:C107" si="5">BINOMDIST(B76,$B$3,$B$4,FALSE)</f>
        <v>#NUM!</v>
      </c>
      <c r="D76" s="88"/>
      <c r="E76" s="87" t="e">
        <f t="shared" ref="E76:E112" si="6">BINOMDIST(B76,$B$3,$B$4,TRUE)</f>
        <v>#NUM!</v>
      </c>
      <c r="F76" s="88"/>
      <c r="G76" s="87" t="e">
        <f t="shared" ref="G76:G112" si="7">E76-C76</f>
        <v>#NUM!</v>
      </c>
      <c r="H76" s="88"/>
      <c r="I76" s="87" t="e">
        <f t="shared" ref="I76:I112" si="8">1-E76</f>
        <v>#NUM!</v>
      </c>
      <c r="J76" s="88"/>
      <c r="K76" s="87" t="e">
        <f t="shared" ref="K76:K112" si="9">1-G76</f>
        <v>#NUM!</v>
      </c>
    </row>
    <row r="77" spans="2:11" x14ac:dyDescent="0.25">
      <c r="B77" s="86">
        <v>65</v>
      </c>
      <c r="C77" s="87" t="e">
        <f t="shared" si="5"/>
        <v>#NUM!</v>
      </c>
      <c r="D77" s="88"/>
      <c r="E77" s="87" t="e">
        <f t="shared" si="6"/>
        <v>#NUM!</v>
      </c>
      <c r="F77" s="88"/>
      <c r="G77" s="87" t="e">
        <f t="shared" si="7"/>
        <v>#NUM!</v>
      </c>
      <c r="H77" s="88"/>
      <c r="I77" s="87" t="e">
        <f t="shared" si="8"/>
        <v>#NUM!</v>
      </c>
      <c r="J77" s="88"/>
      <c r="K77" s="87" t="e">
        <f t="shared" si="9"/>
        <v>#NUM!</v>
      </c>
    </row>
    <row r="78" spans="2:11" x14ac:dyDescent="0.25">
      <c r="B78" s="86">
        <v>66</v>
      </c>
      <c r="C78" s="87" t="e">
        <f t="shared" si="5"/>
        <v>#NUM!</v>
      </c>
      <c r="D78" s="88"/>
      <c r="E78" s="87" t="e">
        <f t="shared" si="6"/>
        <v>#NUM!</v>
      </c>
      <c r="F78" s="88"/>
      <c r="G78" s="87" t="e">
        <f t="shared" si="7"/>
        <v>#NUM!</v>
      </c>
      <c r="H78" s="88"/>
      <c r="I78" s="87" t="e">
        <f t="shared" si="8"/>
        <v>#NUM!</v>
      </c>
      <c r="J78" s="88"/>
      <c r="K78" s="87" t="e">
        <f t="shared" si="9"/>
        <v>#NUM!</v>
      </c>
    </row>
    <row r="79" spans="2:11" x14ac:dyDescent="0.25">
      <c r="B79" s="86">
        <v>67</v>
      </c>
      <c r="C79" s="87" t="e">
        <f t="shared" si="5"/>
        <v>#NUM!</v>
      </c>
      <c r="D79" s="88"/>
      <c r="E79" s="87" t="e">
        <f t="shared" si="6"/>
        <v>#NUM!</v>
      </c>
      <c r="F79" s="88"/>
      <c r="G79" s="87" t="e">
        <f t="shared" si="7"/>
        <v>#NUM!</v>
      </c>
      <c r="H79" s="88"/>
      <c r="I79" s="87" t="e">
        <f t="shared" si="8"/>
        <v>#NUM!</v>
      </c>
      <c r="J79" s="88"/>
      <c r="K79" s="87" t="e">
        <f t="shared" si="9"/>
        <v>#NUM!</v>
      </c>
    </row>
    <row r="80" spans="2:11" x14ac:dyDescent="0.25">
      <c r="B80" s="86">
        <v>68</v>
      </c>
      <c r="C80" s="87" t="e">
        <f t="shared" si="5"/>
        <v>#NUM!</v>
      </c>
      <c r="D80" s="88"/>
      <c r="E80" s="87" t="e">
        <f t="shared" si="6"/>
        <v>#NUM!</v>
      </c>
      <c r="F80" s="88"/>
      <c r="G80" s="87" t="e">
        <f t="shared" si="7"/>
        <v>#NUM!</v>
      </c>
      <c r="H80" s="88"/>
      <c r="I80" s="87" t="e">
        <f t="shared" si="8"/>
        <v>#NUM!</v>
      </c>
      <c r="J80" s="88"/>
      <c r="K80" s="87" t="e">
        <f t="shared" si="9"/>
        <v>#NUM!</v>
      </c>
    </row>
    <row r="81" spans="2:11" x14ac:dyDescent="0.25">
      <c r="B81" s="86">
        <v>69</v>
      </c>
      <c r="C81" s="87" t="e">
        <f t="shared" si="5"/>
        <v>#NUM!</v>
      </c>
      <c r="D81" s="88"/>
      <c r="E81" s="87" t="e">
        <f t="shared" si="6"/>
        <v>#NUM!</v>
      </c>
      <c r="F81" s="88"/>
      <c r="G81" s="87" t="e">
        <f t="shared" si="7"/>
        <v>#NUM!</v>
      </c>
      <c r="H81" s="88"/>
      <c r="I81" s="87" t="e">
        <f t="shared" si="8"/>
        <v>#NUM!</v>
      </c>
      <c r="J81" s="88"/>
      <c r="K81" s="87" t="e">
        <f t="shared" si="9"/>
        <v>#NUM!</v>
      </c>
    </row>
    <row r="82" spans="2:11" x14ac:dyDescent="0.25">
      <c r="B82" s="86">
        <v>70</v>
      </c>
      <c r="C82" s="87" t="e">
        <f t="shared" si="5"/>
        <v>#NUM!</v>
      </c>
      <c r="D82" s="88"/>
      <c r="E82" s="87" t="e">
        <f t="shared" si="6"/>
        <v>#NUM!</v>
      </c>
      <c r="F82" s="88"/>
      <c r="G82" s="87" t="e">
        <f t="shared" si="7"/>
        <v>#NUM!</v>
      </c>
      <c r="H82" s="88"/>
      <c r="I82" s="87" t="e">
        <f t="shared" si="8"/>
        <v>#NUM!</v>
      </c>
      <c r="J82" s="88"/>
      <c r="K82" s="87" t="e">
        <f t="shared" si="9"/>
        <v>#NUM!</v>
      </c>
    </row>
    <row r="83" spans="2:11" x14ac:dyDescent="0.25">
      <c r="B83" s="86">
        <v>71</v>
      </c>
      <c r="C83" s="87" t="e">
        <f t="shared" si="5"/>
        <v>#NUM!</v>
      </c>
      <c r="D83" s="88"/>
      <c r="E83" s="87" t="e">
        <f t="shared" si="6"/>
        <v>#NUM!</v>
      </c>
      <c r="F83" s="88"/>
      <c r="G83" s="87" t="e">
        <f t="shared" si="7"/>
        <v>#NUM!</v>
      </c>
      <c r="H83" s="88"/>
      <c r="I83" s="87" t="e">
        <f t="shared" si="8"/>
        <v>#NUM!</v>
      </c>
      <c r="J83" s="88"/>
      <c r="K83" s="87" t="e">
        <f t="shared" si="9"/>
        <v>#NUM!</v>
      </c>
    </row>
    <row r="84" spans="2:11" x14ac:dyDescent="0.25">
      <c r="B84" s="86">
        <v>72</v>
      </c>
      <c r="C84" s="87" t="e">
        <f t="shared" si="5"/>
        <v>#NUM!</v>
      </c>
      <c r="D84" s="88"/>
      <c r="E84" s="87" t="e">
        <f t="shared" si="6"/>
        <v>#NUM!</v>
      </c>
      <c r="F84" s="88"/>
      <c r="G84" s="87" t="e">
        <f t="shared" si="7"/>
        <v>#NUM!</v>
      </c>
      <c r="H84" s="88"/>
      <c r="I84" s="87" t="e">
        <f t="shared" si="8"/>
        <v>#NUM!</v>
      </c>
      <c r="J84" s="88"/>
      <c r="K84" s="87" t="e">
        <f t="shared" si="9"/>
        <v>#NUM!</v>
      </c>
    </row>
    <row r="85" spans="2:11" x14ac:dyDescent="0.25">
      <c r="B85" s="86">
        <v>73</v>
      </c>
      <c r="C85" s="87" t="e">
        <f t="shared" si="5"/>
        <v>#NUM!</v>
      </c>
      <c r="D85" s="88"/>
      <c r="E85" s="87" t="e">
        <f t="shared" si="6"/>
        <v>#NUM!</v>
      </c>
      <c r="F85" s="88"/>
      <c r="G85" s="87" t="e">
        <f t="shared" si="7"/>
        <v>#NUM!</v>
      </c>
      <c r="H85" s="88"/>
      <c r="I85" s="87" t="e">
        <f t="shared" si="8"/>
        <v>#NUM!</v>
      </c>
      <c r="J85" s="88"/>
      <c r="K85" s="87" t="e">
        <f t="shared" si="9"/>
        <v>#NUM!</v>
      </c>
    </row>
    <row r="86" spans="2:11" x14ac:dyDescent="0.25">
      <c r="B86" s="86">
        <v>74</v>
      </c>
      <c r="C86" s="87" t="e">
        <f t="shared" si="5"/>
        <v>#NUM!</v>
      </c>
      <c r="D86" s="88"/>
      <c r="E86" s="87" t="e">
        <f t="shared" si="6"/>
        <v>#NUM!</v>
      </c>
      <c r="F86" s="88"/>
      <c r="G86" s="87" t="e">
        <f t="shared" si="7"/>
        <v>#NUM!</v>
      </c>
      <c r="H86" s="88"/>
      <c r="I86" s="87" t="e">
        <f t="shared" si="8"/>
        <v>#NUM!</v>
      </c>
      <c r="J86" s="88"/>
      <c r="K86" s="87" t="e">
        <f t="shared" si="9"/>
        <v>#NUM!</v>
      </c>
    </row>
    <row r="87" spans="2:11" x14ac:dyDescent="0.25">
      <c r="B87" s="86">
        <v>75</v>
      </c>
      <c r="C87" s="87" t="e">
        <f t="shared" si="5"/>
        <v>#NUM!</v>
      </c>
      <c r="D87" s="88"/>
      <c r="E87" s="87" t="e">
        <f t="shared" si="6"/>
        <v>#NUM!</v>
      </c>
      <c r="F87" s="88"/>
      <c r="G87" s="87" t="e">
        <f t="shared" si="7"/>
        <v>#NUM!</v>
      </c>
      <c r="H87" s="88"/>
      <c r="I87" s="87" t="e">
        <f t="shared" si="8"/>
        <v>#NUM!</v>
      </c>
      <c r="J87" s="88"/>
      <c r="K87" s="87" t="e">
        <f t="shared" si="9"/>
        <v>#NUM!</v>
      </c>
    </row>
    <row r="88" spans="2:11" x14ac:dyDescent="0.25">
      <c r="B88" s="86">
        <v>76</v>
      </c>
      <c r="C88" s="87" t="e">
        <f t="shared" si="5"/>
        <v>#NUM!</v>
      </c>
      <c r="D88" s="88"/>
      <c r="E88" s="87" t="e">
        <f t="shared" si="6"/>
        <v>#NUM!</v>
      </c>
      <c r="F88" s="88"/>
      <c r="G88" s="87" t="e">
        <f t="shared" si="7"/>
        <v>#NUM!</v>
      </c>
      <c r="H88" s="88"/>
      <c r="I88" s="87" t="e">
        <f t="shared" si="8"/>
        <v>#NUM!</v>
      </c>
      <c r="J88" s="88"/>
      <c r="K88" s="87" t="e">
        <f t="shared" si="9"/>
        <v>#NUM!</v>
      </c>
    </row>
    <row r="89" spans="2:11" x14ac:dyDescent="0.25">
      <c r="B89" s="86">
        <v>77</v>
      </c>
      <c r="C89" s="87" t="e">
        <f t="shared" si="5"/>
        <v>#NUM!</v>
      </c>
      <c r="D89" s="88"/>
      <c r="E89" s="87" t="e">
        <f t="shared" si="6"/>
        <v>#NUM!</v>
      </c>
      <c r="F89" s="88"/>
      <c r="G89" s="87" t="e">
        <f t="shared" si="7"/>
        <v>#NUM!</v>
      </c>
      <c r="H89" s="88"/>
      <c r="I89" s="87" t="e">
        <f t="shared" si="8"/>
        <v>#NUM!</v>
      </c>
      <c r="J89" s="88"/>
      <c r="K89" s="87" t="e">
        <f t="shared" si="9"/>
        <v>#NUM!</v>
      </c>
    </row>
    <row r="90" spans="2:11" x14ac:dyDescent="0.25">
      <c r="B90" s="86">
        <v>78</v>
      </c>
      <c r="C90" s="87" t="e">
        <f t="shared" si="5"/>
        <v>#NUM!</v>
      </c>
      <c r="D90" s="88"/>
      <c r="E90" s="87" t="e">
        <f t="shared" si="6"/>
        <v>#NUM!</v>
      </c>
      <c r="F90" s="88"/>
      <c r="G90" s="87" t="e">
        <f t="shared" si="7"/>
        <v>#NUM!</v>
      </c>
      <c r="H90" s="88"/>
      <c r="I90" s="87" t="e">
        <f t="shared" si="8"/>
        <v>#NUM!</v>
      </c>
      <c r="J90" s="88"/>
      <c r="K90" s="87" t="e">
        <f t="shared" si="9"/>
        <v>#NUM!</v>
      </c>
    </row>
    <row r="91" spans="2:11" x14ac:dyDescent="0.25">
      <c r="B91" s="86">
        <v>79</v>
      </c>
      <c r="C91" s="87" t="e">
        <f t="shared" si="5"/>
        <v>#NUM!</v>
      </c>
      <c r="D91" s="88"/>
      <c r="E91" s="87" t="e">
        <f t="shared" si="6"/>
        <v>#NUM!</v>
      </c>
      <c r="F91" s="88"/>
      <c r="G91" s="87" t="e">
        <f t="shared" si="7"/>
        <v>#NUM!</v>
      </c>
      <c r="H91" s="88"/>
      <c r="I91" s="87" t="e">
        <f t="shared" si="8"/>
        <v>#NUM!</v>
      </c>
      <c r="J91" s="88"/>
      <c r="K91" s="87" t="e">
        <f t="shared" si="9"/>
        <v>#NUM!</v>
      </c>
    </row>
    <row r="92" spans="2:11" x14ac:dyDescent="0.25">
      <c r="B92" s="86">
        <v>80</v>
      </c>
      <c r="C92" s="87" t="e">
        <f t="shared" si="5"/>
        <v>#NUM!</v>
      </c>
      <c r="D92" s="88"/>
      <c r="E92" s="87" t="e">
        <f t="shared" si="6"/>
        <v>#NUM!</v>
      </c>
      <c r="F92" s="88"/>
      <c r="G92" s="87" t="e">
        <f t="shared" si="7"/>
        <v>#NUM!</v>
      </c>
      <c r="H92" s="88"/>
      <c r="I92" s="87" t="e">
        <f t="shared" si="8"/>
        <v>#NUM!</v>
      </c>
      <c r="J92" s="88"/>
      <c r="K92" s="87" t="e">
        <f t="shared" si="9"/>
        <v>#NUM!</v>
      </c>
    </row>
    <row r="93" spans="2:11" x14ac:dyDescent="0.25">
      <c r="B93" s="86">
        <v>81</v>
      </c>
      <c r="C93" s="87" t="e">
        <f t="shared" si="5"/>
        <v>#NUM!</v>
      </c>
      <c r="D93" s="88"/>
      <c r="E93" s="87" t="e">
        <f t="shared" si="6"/>
        <v>#NUM!</v>
      </c>
      <c r="F93" s="88"/>
      <c r="G93" s="87" t="e">
        <f t="shared" si="7"/>
        <v>#NUM!</v>
      </c>
      <c r="H93" s="88"/>
      <c r="I93" s="87" t="e">
        <f t="shared" si="8"/>
        <v>#NUM!</v>
      </c>
      <c r="J93" s="88"/>
      <c r="K93" s="87" t="e">
        <f t="shared" si="9"/>
        <v>#NUM!</v>
      </c>
    </row>
    <row r="94" spans="2:11" x14ac:dyDescent="0.25">
      <c r="B94" s="86">
        <v>82</v>
      </c>
      <c r="C94" s="87" t="e">
        <f t="shared" si="5"/>
        <v>#NUM!</v>
      </c>
      <c r="D94" s="88"/>
      <c r="E94" s="87" t="e">
        <f t="shared" si="6"/>
        <v>#NUM!</v>
      </c>
      <c r="F94" s="88"/>
      <c r="G94" s="87" t="e">
        <f t="shared" si="7"/>
        <v>#NUM!</v>
      </c>
      <c r="H94" s="88"/>
      <c r="I94" s="87" t="e">
        <f t="shared" si="8"/>
        <v>#NUM!</v>
      </c>
      <c r="J94" s="88"/>
      <c r="K94" s="87" t="e">
        <f t="shared" si="9"/>
        <v>#NUM!</v>
      </c>
    </row>
    <row r="95" spans="2:11" x14ac:dyDescent="0.25">
      <c r="B95" s="86">
        <v>83</v>
      </c>
      <c r="C95" s="87" t="e">
        <f t="shared" si="5"/>
        <v>#NUM!</v>
      </c>
      <c r="D95" s="88"/>
      <c r="E95" s="87" t="e">
        <f t="shared" si="6"/>
        <v>#NUM!</v>
      </c>
      <c r="F95" s="88"/>
      <c r="G95" s="87" t="e">
        <f t="shared" si="7"/>
        <v>#NUM!</v>
      </c>
      <c r="H95" s="88"/>
      <c r="I95" s="87" t="e">
        <f t="shared" si="8"/>
        <v>#NUM!</v>
      </c>
      <c r="J95" s="88"/>
      <c r="K95" s="87" t="e">
        <f t="shared" si="9"/>
        <v>#NUM!</v>
      </c>
    </row>
    <row r="96" spans="2:11" x14ac:dyDescent="0.25">
      <c r="B96" s="86">
        <v>84</v>
      </c>
      <c r="C96" s="87" t="e">
        <f t="shared" si="5"/>
        <v>#NUM!</v>
      </c>
      <c r="D96" s="88"/>
      <c r="E96" s="87" t="e">
        <f t="shared" si="6"/>
        <v>#NUM!</v>
      </c>
      <c r="F96" s="88"/>
      <c r="G96" s="87" t="e">
        <f t="shared" si="7"/>
        <v>#NUM!</v>
      </c>
      <c r="H96" s="88"/>
      <c r="I96" s="87" t="e">
        <f t="shared" si="8"/>
        <v>#NUM!</v>
      </c>
      <c r="J96" s="88"/>
      <c r="K96" s="87" t="e">
        <f t="shared" si="9"/>
        <v>#NUM!</v>
      </c>
    </row>
    <row r="97" spans="2:11" x14ac:dyDescent="0.25">
      <c r="B97" s="86">
        <v>85</v>
      </c>
      <c r="C97" s="87" t="e">
        <f t="shared" si="5"/>
        <v>#NUM!</v>
      </c>
      <c r="D97" s="88"/>
      <c r="E97" s="87" t="e">
        <f t="shared" si="6"/>
        <v>#NUM!</v>
      </c>
      <c r="F97" s="88"/>
      <c r="G97" s="87" t="e">
        <f t="shared" si="7"/>
        <v>#NUM!</v>
      </c>
      <c r="H97" s="88"/>
      <c r="I97" s="87" t="e">
        <f t="shared" si="8"/>
        <v>#NUM!</v>
      </c>
      <c r="J97" s="88"/>
      <c r="K97" s="87" t="e">
        <f t="shared" si="9"/>
        <v>#NUM!</v>
      </c>
    </row>
    <row r="98" spans="2:11" x14ac:dyDescent="0.25">
      <c r="B98" s="86">
        <v>86</v>
      </c>
      <c r="C98" s="87" t="e">
        <f t="shared" si="5"/>
        <v>#NUM!</v>
      </c>
      <c r="D98" s="88"/>
      <c r="E98" s="87" t="e">
        <f t="shared" si="6"/>
        <v>#NUM!</v>
      </c>
      <c r="F98" s="88"/>
      <c r="G98" s="87" t="e">
        <f t="shared" si="7"/>
        <v>#NUM!</v>
      </c>
      <c r="H98" s="88"/>
      <c r="I98" s="87" t="e">
        <f t="shared" si="8"/>
        <v>#NUM!</v>
      </c>
      <c r="J98" s="88"/>
      <c r="K98" s="87" t="e">
        <f t="shared" si="9"/>
        <v>#NUM!</v>
      </c>
    </row>
    <row r="99" spans="2:11" x14ac:dyDescent="0.25">
      <c r="B99" s="86">
        <v>87</v>
      </c>
      <c r="C99" s="87" t="e">
        <f t="shared" si="5"/>
        <v>#NUM!</v>
      </c>
      <c r="D99" s="88"/>
      <c r="E99" s="87" t="e">
        <f t="shared" si="6"/>
        <v>#NUM!</v>
      </c>
      <c r="F99" s="88"/>
      <c r="G99" s="87" t="e">
        <f t="shared" si="7"/>
        <v>#NUM!</v>
      </c>
      <c r="H99" s="88"/>
      <c r="I99" s="87" t="e">
        <f t="shared" si="8"/>
        <v>#NUM!</v>
      </c>
      <c r="J99" s="88"/>
      <c r="K99" s="87" t="e">
        <f t="shared" si="9"/>
        <v>#NUM!</v>
      </c>
    </row>
    <row r="100" spans="2:11" x14ac:dyDescent="0.25">
      <c r="B100" s="86">
        <v>88</v>
      </c>
      <c r="C100" s="87" t="e">
        <f t="shared" si="5"/>
        <v>#NUM!</v>
      </c>
      <c r="D100" s="88"/>
      <c r="E100" s="87" t="e">
        <f t="shared" si="6"/>
        <v>#NUM!</v>
      </c>
      <c r="F100" s="88"/>
      <c r="G100" s="87" t="e">
        <f t="shared" si="7"/>
        <v>#NUM!</v>
      </c>
      <c r="H100" s="88"/>
      <c r="I100" s="87" t="e">
        <f t="shared" si="8"/>
        <v>#NUM!</v>
      </c>
      <c r="J100" s="88"/>
      <c r="K100" s="87" t="e">
        <f t="shared" si="9"/>
        <v>#NUM!</v>
      </c>
    </row>
    <row r="101" spans="2:11" x14ac:dyDescent="0.25">
      <c r="B101" s="86">
        <v>89</v>
      </c>
      <c r="C101" s="87" t="e">
        <f t="shared" si="5"/>
        <v>#NUM!</v>
      </c>
      <c r="D101" s="88"/>
      <c r="E101" s="87" t="e">
        <f t="shared" si="6"/>
        <v>#NUM!</v>
      </c>
      <c r="F101" s="88"/>
      <c r="G101" s="87" t="e">
        <f t="shared" si="7"/>
        <v>#NUM!</v>
      </c>
      <c r="H101" s="88"/>
      <c r="I101" s="87" t="e">
        <f t="shared" si="8"/>
        <v>#NUM!</v>
      </c>
      <c r="J101" s="88"/>
      <c r="K101" s="87" t="e">
        <f t="shared" si="9"/>
        <v>#NUM!</v>
      </c>
    </row>
    <row r="102" spans="2:11" x14ac:dyDescent="0.25">
      <c r="B102" s="86">
        <v>90</v>
      </c>
      <c r="C102" s="87" t="e">
        <f t="shared" si="5"/>
        <v>#NUM!</v>
      </c>
      <c r="D102" s="88"/>
      <c r="E102" s="87" t="e">
        <f t="shared" si="6"/>
        <v>#NUM!</v>
      </c>
      <c r="F102" s="88"/>
      <c r="G102" s="87" t="e">
        <f t="shared" si="7"/>
        <v>#NUM!</v>
      </c>
      <c r="H102" s="88"/>
      <c r="I102" s="87" t="e">
        <f t="shared" si="8"/>
        <v>#NUM!</v>
      </c>
      <c r="J102" s="88"/>
      <c r="K102" s="87" t="e">
        <f t="shared" si="9"/>
        <v>#NUM!</v>
      </c>
    </row>
    <row r="103" spans="2:11" x14ac:dyDescent="0.25">
      <c r="B103" s="86">
        <v>91</v>
      </c>
      <c r="C103" s="87" t="e">
        <f t="shared" si="5"/>
        <v>#NUM!</v>
      </c>
      <c r="D103" s="88"/>
      <c r="E103" s="87" t="e">
        <f t="shared" si="6"/>
        <v>#NUM!</v>
      </c>
      <c r="F103" s="88"/>
      <c r="G103" s="87" t="e">
        <f t="shared" si="7"/>
        <v>#NUM!</v>
      </c>
      <c r="H103" s="88"/>
      <c r="I103" s="87" t="e">
        <f t="shared" si="8"/>
        <v>#NUM!</v>
      </c>
      <c r="J103" s="88"/>
      <c r="K103" s="87" t="e">
        <f t="shared" si="9"/>
        <v>#NUM!</v>
      </c>
    </row>
    <row r="104" spans="2:11" x14ac:dyDescent="0.25">
      <c r="B104" s="86">
        <v>92</v>
      </c>
      <c r="C104" s="87" t="e">
        <f t="shared" si="5"/>
        <v>#NUM!</v>
      </c>
      <c r="D104" s="88"/>
      <c r="E104" s="87" t="e">
        <f t="shared" si="6"/>
        <v>#NUM!</v>
      </c>
      <c r="F104" s="88"/>
      <c r="G104" s="87" t="e">
        <f t="shared" si="7"/>
        <v>#NUM!</v>
      </c>
      <c r="H104" s="88"/>
      <c r="I104" s="87" t="e">
        <f t="shared" si="8"/>
        <v>#NUM!</v>
      </c>
      <c r="J104" s="88"/>
      <c r="K104" s="87" t="e">
        <f t="shared" si="9"/>
        <v>#NUM!</v>
      </c>
    </row>
    <row r="105" spans="2:11" x14ac:dyDescent="0.25">
      <c r="B105" s="86">
        <v>93</v>
      </c>
      <c r="C105" s="87" t="e">
        <f t="shared" si="5"/>
        <v>#NUM!</v>
      </c>
      <c r="D105" s="88"/>
      <c r="E105" s="87" t="e">
        <f t="shared" si="6"/>
        <v>#NUM!</v>
      </c>
      <c r="F105" s="88"/>
      <c r="G105" s="87" t="e">
        <f t="shared" si="7"/>
        <v>#NUM!</v>
      </c>
      <c r="H105" s="88"/>
      <c r="I105" s="87" t="e">
        <f t="shared" si="8"/>
        <v>#NUM!</v>
      </c>
      <c r="J105" s="88"/>
      <c r="K105" s="87" t="e">
        <f t="shared" si="9"/>
        <v>#NUM!</v>
      </c>
    </row>
    <row r="106" spans="2:11" x14ac:dyDescent="0.25">
      <c r="B106" s="86">
        <v>94</v>
      </c>
      <c r="C106" s="87" t="e">
        <f t="shared" si="5"/>
        <v>#NUM!</v>
      </c>
      <c r="D106" s="88"/>
      <c r="E106" s="87" t="e">
        <f t="shared" si="6"/>
        <v>#NUM!</v>
      </c>
      <c r="F106" s="88"/>
      <c r="G106" s="87" t="e">
        <f t="shared" si="7"/>
        <v>#NUM!</v>
      </c>
      <c r="H106" s="88"/>
      <c r="I106" s="87" t="e">
        <f t="shared" si="8"/>
        <v>#NUM!</v>
      </c>
      <c r="J106" s="88"/>
      <c r="K106" s="87" t="e">
        <f t="shared" si="9"/>
        <v>#NUM!</v>
      </c>
    </row>
    <row r="107" spans="2:11" x14ac:dyDescent="0.25">
      <c r="B107" s="86">
        <v>95</v>
      </c>
      <c r="C107" s="87" t="e">
        <f t="shared" si="5"/>
        <v>#NUM!</v>
      </c>
      <c r="D107" s="88"/>
      <c r="E107" s="87" t="e">
        <f t="shared" si="6"/>
        <v>#NUM!</v>
      </c>
      <c r="F107" s="88"/>
      <c r="G107" s="87" t="e">
        <f t="shared" si="7"/>
        <v>#NUM!</v>
      </c>
      <c r="H107" s="88"/>
      <c r="I107" s="87" t="e">
        <f t="shared" si="8"/>
        <v>#NUM!</v>
      </c>
      <c r="J107" s="88"/>
      <c r="K107" s="87" t="e">
        <f t="shared" si="9"/>
        <v>#NUM!</v>
      </c>
    </row>
    <row r="108" spans="2:11" x14ac:dyDescent="0.25">
      <c r="B108" s="86">
        <v>96</v>
      </c>
      <c r="C108" s="87" t="e">
        <f>BINOMDIST(B108,$B$3,$B$4,FALSE)</f>
        <v>#NUM!</v>
      </c>
      <c r="D108" s="88"/>
      <c r="E108" s="87" t="e">
        <f t="shared" si="6"/>
        <v>#NUM!</v>
      </c>
      <c r="F108" s="88"/>
      <c r="G108" s="87" t="e">
        <f t="shared" si="7"/>
        <v>#NUM!</v>
      </c>
      <c r="H108" s="88"/>
      <c r="I108" s="87" t="e">
        <f t="shared" si="8"/>
        <v>#NUM!</v>
      </c>
      <c r="J108" s="88"/>
      <c r="K108" s="87" t="e">
        <f t="shared" si="9"/>
        <v>#NUM!</v>
      </c>
    </row>
    <row r="109" spans="2:11" x14ac:dyDescent="0.25">
      <c r="B109" s="86">
        <v>97</v>
      </c>
      <c r="C109" s="87" t="e">
        <f>BINOMDIST(B109,$B$3,$B$4,FALSE)</f>
        <v>#NUM!</v>
      </c>
      <c r="D109" s="88"/>
      <c r="E109" s="87" t="e">
        <f t="shared" si="6"/>
        <v>#NUM!</v>
      </c>
      <c r="F109" s="88"/>
      <c r="G109" s="87" t="e">
        <f t="shared" si="7"/>
        <v>#NUM!</v>
      </c>
      <c r="H109" s="88"/>
      <c r="I109" s="87" t="e">
        <f t="shared" si="8"/>
        <v>#NUM!</v>
      </c>
      <c r="J109" s="88"/>
      <c r="K109" s="87" t="e">
        <f t="shared" si="9"/>
        <v>#NUM!</v>
      </c>
    </row>
    <row r="110" spans="2:11" x14ac:dyDescent="0.25">
      <c r="B110" s="86">
        <v>98</v>
      </c>
      <c r="C110" s="87" t="e">
        <f>BINOMDIST(B110,$B$3,$B$4,FALSE)</f>
        <v>#NUM!</v>
      </c>
      <c r="D110" s="88"/>
      <c r="E110" s="87" t="e">
        <f t="shared" si="6"/>
        <v>#NUM!</v>
      </c>
      <c r="F110" s="88"/>
      <c r="G110" s="87" t="e">
        <f t="shared" si="7"/>
        <v>#NUM!</v>
      </c>
      <c r="H110" s="88"/>
      <c r="I110" s="87" t="e">
        <f t="shared" si="8"/>
        <v>#NUM!</v>
      </c>
      <c r="J110" s="88"/>
      <c r="K110" s="87" t="e">
        <f t="shared" si="9"/>
        <v>#NUM!</v>
      </c>
    </row>
    <row r="111" spans="2:11" x14ac:dyDescent="0.25">
      <c r="B111" s="86">
        <v>99</v>
      </c>
      <c r="C111" s="87" t="e">
        <f>BINOMDIST(B111,$B$3,$B$4,FALSE)</f>
        <v>#NUM!</v>
      </c>
      <c r="D111" s="88"/>
      <c r="E111" s="87" t="e">
        <f t="shared" si="6"/>
        <v>#NUM!</v>
      </c>
      <c r="F111" s="88"/>
      <c r="G111" s="87" t="e">
        <f t="shared" si="7"/>
        <v>#NUM!</v>
      </c>
      <c r="H111" s="88"/>
      <c r="I111" s="87" t="e">
        <f t="shared" si="8"/>
        <v>#NUM!</v>
      </c>
      <c r="J111" s="88"/>
      <c r="K111" s="87" t="e">
        <f t="shared" si="9"/>
        <v>#NUM!</v>
      </c>
    </row>
    <row r="112" spans="2:11" x14ac:dyDescent="0.25">
      <c r="B112" s="86">
        <v>100</v>
      </c>
      <c r="C112" s="87" t="e">
        <f>BINOMDIST(B112,$B$3,$B$4,FALSE)</f>
        <v>#NUM!</v>
      </c>
      <c r="D112" s="88"/>
      <c r="E112" s="87" t="e">
        <f t="shared" si="6"/>
        <v>#NUM!</v>
      </c>
      <c r="F112" s="88"/>
      <c r="G112" s="87" t="e">
        <f t="shared" si="7"/>
        <v>#NUM!</v>
      </c>
      <c r="H112" s="88"/>
      <c r="I112" s="87" t="e">
        <f t="shared" si="8"/>
        <v>#NUM!</v>
      </c>
      <c r="J112" s="88"/>
      <c r="K112" s="87" t="e">
        <f t="shared" si="9"/>
        <v>#NUM!</v>
      </c>
    </row>
  </sheetData>
  <sheetProtection password="87CD" sheet="1" formatCells="0" formatColumns="0" formatRows="0" insertColumns="0" insertRows="0" insertHyperlinks="0" deleteColumns="0" deleteRows="0" sort="0" autoFilter="0" pivotTables="0"/>
  <dataValidations count="2">
    <dataValidation type="decimal" allowBlank="1" showInputMessage="1" showErrorMessage="1" sqref="B4" xr:uid="{E69327E4-DD79-4E03-8424-2A01220A41E3}">
      <formula1>0</formula1>
      <formula2>1</formula2>
    </dataValidation>
    <dataValidation type="whole" allowBlank="1" showInputMessage="1" showErrorMessage="1" sqref="B3" xr:uid="{82A86198-85A6-449B-9ED7-6B241607B67B}">
      <formula1>1</formula1>
      <formula2>100</formula2>
    </dataValidation>
  </dataValidations>
  <pageMargins left="0.5" right="0.5" top="1" bottom="1" header="0.5" footer="0.5"/>
  <pageSetup orientation="portrait" r:id="rId1"/>
  <headerFooter alignWithMargins="0">
    <oddHeader>&amp;C&amp;"Arial,Bold"&amp;16Binomial Probability Distribution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576CF-87C8-44F7-B4BC-45DD5FBE2570}">
  <dimension ref="A1:N112"/>
  <sheetViews>
    <sheetView workbookViewId="0">
      <pane ySplit="11" topLeftCell="A12" activePane="bottomLeft" state="frozen"/>
      <selection activeCell="C17" sqref="C17"/>
      <selection pane="bottomLeft" activeCell="M29" sqref="M29"/>
    </sheetView>
  </sheetViews>
  <sheetFormatPr defaultColWidth="9.109375" defaultRowHeight="13.2" x14ac:dyDescent="0.25"/>
  <cols>
    <col min="1" max="1" width="21" style="72" customWidth="1"/>
    <col min="2" max="2" width="8.33203125" style="90" customWidth="1"/>
    <col min="3" max="3" width="8.44140625" style="71" customWidth="1"/>
    <col min="4" max="4" width="2.6640625" style="71" customWidth="1"/>
    <col min="5" max="5" width="8.44140625" style="71" customWidth="1"/>
    <col min="6" max="6" width="2.6640625" style="71" customWidth="1"/>
    <col min="7" max="7" width="8.44140625" style="71" customWidth="1"/>
    <col min="8" max="8" width="2.6640625" style="71" customWidth="1"/>
    <col min="9" max="9" width="8.44140625" style="71" customWidth="1"/>
    <col min="10" max="10" width="2.6640625" style="71" customWidth="1"/>
    <col min="11" max="11" width="8.44140625" style="71" customWidth="1"/>
    <col min="12" max="12" width="9.109375" style="72"/>
    <col min="13" max="13" width="26.5546875" style="72" bestFit="1" customWidth="1"/>
    <col min="14" max="16384" width="9.109375" style="72"/>
  </cols>
  <sheetData>
    <row r="1" spans="1:14" x14ac:dyDescent="0.25">
      <c r="A1" s="68" t="s">
        <v>37</v>
      </c>
      <c r="B1" s="69"/>
      <c r="C1" s="70"/>
    </row>
    <row r="3" spans="1:14" x14ac:dyDescent="0.25">
      <c r="A3" s="73" t="s">
        <v>38</v>
      </c>
      <c r="B3" s="74">
        <v>20</v>
      </c>
    </row>
    <row r="4" spans="1:14" x14ac:dyDescent="0.25">
      <c r="A4" s="73" t="s">
        <v>39</v>
      </c>
      <c r="B4" s="75">
        <v>0.3</v>
      </c>
    </row>
    <row r="5" spans="1:14" x14ac:dyDescent="0.25">
      <c r="A5" s="76"/>
      <c r="B5" s="71"/>
    </row>
    <row r="6" spans="1:14" x14ac:dyDescent="0.25">
      <c r="A6" s="77" t="s">
        <v>1</v>
      </c>
      <c r="B6" s="148">
        <f>B3*B4</f>
        <v>6</v>
      </c>
      <c r="M6" s="146" t="s">
        <v>153</v>
      </c>
      <c r="N6" s="146"/>
    </row>
    <row r="7" spans="1:14" x14ac:dyDescent="0.25">
      <c r="A7" s="77" t="s">
        <v>2</v>
      </c>
      <c r="B7" s="78">
        <f>SQRT(B3*B4*(1-B4))</f>
        <v>2.0493901531919194</v>
      </c>
    </row>
    <row r="9" spans="1:14" x14ac:dyDescent="0.25">
      <c r="A9" s="68" t="s">
        <v>40</v>
      </c>
      <c r="B9" s="69"/>
      <c r="C9" s="79"/>
      <c r="D9" s="79"/>
      <c r="E9" s="80" t="s">
        <v>41</v>
      </c>
      <c r="F9" s="79"/>
      <c r="G9" s="80" t="s">
        <v>42</v>
      </c>
      <c r="H9" s="79"/>
      <c r="I9" s="80" t="s">
        <v>43</v>
      </c>
      <c r="J9" s="79"/>
      <c r="K9" s="80" t="s">
        <v>41</v>
      </c>
    </row>
    <row r="10" spans="1:14" x14ac:dyDescent="0.25">
      <c r="A10" s="76"/>
      <c r="B10" s="81"/>
      <c r="C10" s="82" t="s">
        <v>44</v>
      </c>
      <c r="D10" s="79"/>
      <c r="E10" s="80" t="s">
        <v>45</v>
      </c>
      <c r="F10" s="79"/>
      <c r="G10" s="80" t="s">
        <v>46</v>
      </c>
      <c r="H10" s="79"/>
      <c r="I10" s="80" t="s">
        <v>46</v>
      </c>
      <c r="J10" s="79"/>
      <c r="K10" s="80" t="s">
        <v>47</v>
      </c>
    </row>
    <row r="11" spans="1:14" x14ac:dyDescent="0.25">
      <c r="B11" s="83" t="s">
        <v>48</v>
      </c>
      <c r="C11" s="84" t="s">
        <v>49</v>
      </c>
      <c r="D11" s="85"/>
      <c r="E11" s="84" t="s">
        <v>50</v>
      </c>
      <c r="F11" s="85"/>
      <c r="G11" s="84" t="s">
        <v>51</v>
      </c>
      <c r="H11" s="85"/>
      <c r="I11" s="84" t="s">
        <v>52</v>
      </c>
      <c r="J11" s="85"/>
      <c r="K11" s="84" t="s">
        <v>53</v>
      </c>
    </row>
    <row r="12" spans="1:14" x14ac:dyDescent="0.25">
      <c r="B12" s="86">
        <v>0</v>
      </c>
      <c r="C12" s="87">
        <f t="shared" ref="C12:C75" si="0">BINOMDIST(B12,$B$3,$B$4,FALSE)</f>
        <v>7.979226629761196E-4</v>
      </c>
      <c r="D12" s="137"/>
      <c r="E12" s="87">
        <f t="shared" ref="E12:E75" si="1">BINOMDIST(B12,$B$3,$B$4,TRUE)</f>
        <v>7.979226629761196E-4</v>
      </c>
      <c r="F12" s="137"/>
      <c r="G12" s="87">
        <f t="shared" ref="G12:G75" si="2">E12-C12</f>
        <v>0</v>
      </c>
      <c r="H12" s="137"/>
      <c r="I12" s="87">
        <f t="shared" ref="I12:I75" si="3">1-E12</f>
        <v>0.99920207733702393</v>
      </c>
      <c r="J12" s="137"/>
      <c r="K12" s="87">
        <f t="shared" ref="K12:K75" si="4">1-G12</f>
        <v>1</v>
      </c>
    </row>
    <row r="13" spans="1:14" x14ac:dyDescent="0.25">
      <c r="B13" s="86">
        <v>1</v>
      </c>
      <c r="C13" s="87">
        <f t="shared" si="0"/>
        <v>6.8393371112238834E-3</v>
      </c>
      <c r="D13" s="137"/>
      <c r="E13" s="87">
        <f t="shared" si="1"/>
        <v>7.6372597742000005E-3</v>
      </c>
      <c r="F13" s="137"/>
      <c r="G13" s="87">
        <f t="shared" si="2"/>
        <v>7.979226629761171E-4</v>
      </c>
      <c r="H13" s="137"/>
      <c r="I13" s="87">
        <f t="shared" si="3"/>
        <v>0.99236274022579996</v>
      </c>
      <c r="J13" s="137"/>
      <c r="K13" s="152">
        <f t="shared" si="4"/>
        <v>0.99920207733702393</v>
      </c>
      <c r="M13" s="151" t="s">
        <v>156</v>
      </c>
      <c r="N13" s="151"/>
    </row>
    <row r="14" spans="1:14" x14ac:dyDescent="0.25">
      <c r="B14" s="86">
        <v>2</v>
      </c>
      <c r="C14" s="87">
        <f t="shared" si="0"/>
        <v>2.7845872524268706E-2</v>
      </c>
      <c r="D14" s="137"/>
      <c r="E14" s="87">
        <f t="shared" si="1"/>
        <v>3.5483132298468667E-2</v>
      </c>
      <c r="F14" s="137"/>
      <c r="G14" s="87">
        <f t="shared" si="2"/>
        <v>7.6372597741999615E-3</v>
      </c>
      <c r="H14" s="137"/>
      <c r="I14" s="87">
        <f t="shared" si="3"/>
        <v>0.96451686770153133</v>
      </c>
      <c r="J14" s="137"/>
      <c r="K14" s="87">
        <f t="shared" si="4"/>
        <v>0.99236274022580007</v>
      </c>
    </row>
    <row r="15" spans="1:14" x14ac:dyDescent="0.25">
      <c r="B15" s="86">
        <v>3</v>
      </c>
      <c r="C15" s="87">
        <f t="shared" si="0"/>
        <v>7.16036722052623E-2</v>
      </c>
      <c r="D15" s="137"/>
      <c r="E15" s="87">
        <f t="shared" si="1"/>
        <v>0.10708680450373097</v>
      </c>
      <c r="F15" s="137"/>
      <c r="G15" s="87">
        <f t="shared" si="2"/>
        <v>3.5483132298468667E-2</v>
      </c>
      <c r="H15" s="137"/>
      <c r="I15" s="87">
        <f t="shared" si="3"/>
        <v>0.89291319549626902</v>
      </c>
      <c r="J15" s="137"/>
      <c r="K15" s="87">
        <f t="shared" si="4"/>
        <v>0.96451686770153133</v>
      </c>
    </row>
    <row r="16" spans="1:14" x14ac:dyDescent="0.25">
      <c r="B16" s="86">
        <v>4</v>
      </c>
      <c r="C16" s="87">
        <f t="shared" si="0"/>
        <v>0.13042097437387062</v>
      </c>
      <c r="D16" s="137"/>
      <c r="E16" s="87">
        <f t="shared" si="1"/>
        <v>0.23750777887760152</v>
      </c>
      <c r="F16" s="137"/>
      <c r="G16" s="87">
        <f t="shared" si="2"/>
        <v>0.1070868045037309</v>
      </c>
      <c r="H16" s="137"/>
      <c r="I16" s="87">
        <f t="shared" si="3"/>
        <v>0.76249222112239845</v>
      </c>
      <c r="J16" s="137"/>
      <c r="K16" s="87">
        <f t="shared" si="4"/>
        <v>0.89291319549626913</v>
      </c>
    </row>
    <row r="17" spans="2:13" x14ac:dyDescent="0.25">
      <c r="B17" s="86">
        <v>5</v>
      </c>
      <c r="C17" s="149">
        <f t="shared" si="0"/>
        <v>0.17886305056987975</v>
      </c>
      <c r="D17" s="88"/>
      <c r="E17" s="87">
        <f t="shared" si="1"/>
        <v>0.41637082944748122</v>
      </c>
      <c r="F17" s="88"/>
      <c r="G17" s="87">
        <f t="shared" si="2"/>
        <v>0.23750777887760147</v>
      </c>
      <c r="H17" s="137"/>
      <c r="I17" s="87">
        <f t="shared" si="3"/>
        <v>0.58362917055251873</v>
      </c>
      <c r="J17" s="137"/>
      <c r="K17" s="87">
        <f t="shared" si="4"/>
        <v>0.76249222112239856</v>
      </c>
      <c r="M17" s="150" t="s">
        <v>154</v>
      </c>
    </row>
    <row r="18" spans="2:13" x14ac:dyDescent="0.25">
      <c r="B18" s="86">
        <v>6</v>
      </c>
      <c r="C18" s="87">
        <f t="shared" si="0"/>
        <v>0.1916389827534426</v>
      </c>
      <c r="D18" s="88"/>
      <c r="E18" s="87">
        <f t="shared" si="1"/>
        <v>0.60800981220092398</v>
      </c>
      <c r="F18" s="88"/>
      <c r="G18" s="87">
        <f t="shared" si="2"/>
        <v>0.41637082944748138</v>
      </c>
      <c r="H18" s="88"/>
      <c r="I18" s="87">
        <f t="shared" si="3"/>
        <v>0.39199018779907602</v>
      </c>
      <c r="J18" s="88"/>
      <c r="K18" s="87">
        <f t="shared" si="4"/>
        <v>0.58362917055251862</v>
      </c>
    </row>
    <row r="19" spans="2:13" x14ac:dyDescent="0.25">
      <c r="B19" s="86">
        <v>7</v>
      </c>
      <c r="C19" s="87">
        <f t="shared" si="0"/>
        <v>0.16426198521723651</v>
      </c>
      <c r="D19" s="88"/>
      <c r="E19" s="87">
        <f t="shared" si="1"/>
        <v>0.77227179741816054</v>
      </c>
      <c r="F19" s="88"/>
      <c r="G19" s="87">
        <f t="shared" si="2"/>
        <v>0.60800981220092409</v>
      </c>
      <c r="H19" s="88"/>
      <c r="I19" s="87">
        <f t="shared" si="3"/>
        <v>0.22772820258183946</v>
      </c>
      <c r="J19" s="88"/>
      <c r="K19" s="87">
        <f t="shared" si="4"/>
        <v>0.39199018779907591</v>
      </c>
    </row>
    <row r="20" spans="2:13" x14ac:dyDescent="0.25">
      <c r="B20" s="86">
        <v>8</v>
      </c>
      <c r="C20" s="87">
        <f t="shared" si="0"/>
        <v>0.11439673970486113</v>
      </c>
      <c r="D20" s="88"/>
      <c r="E20" s="87">
        <f t="shared" si="1"/>
        <v>0.88666853712302152</v>
      </c>
      <c r="F20" s="88"/>
      <c r="G20" s="87">
        <f t="shared" si="2"/>
        <v>0.77227179741816043</v>
      </c>
      <c r="H20" s="88"/>
      <c r="I20" s="87">
        <f t="shared" si="3"/>
        <v>0.11333146287697848</v>
      </c>
      <c r="J20" s="88"/>
      <c r="K20" s="87">
        <f t="shared" si="4"/>
        <v>0.22772820258183957</v>
      </c>
      <c r="M20" s="89"/>
    </row>
    <row r="21" spans="2:13" x14ac:dyDescent="0.25">
      <c r="B21" s="86">
        <v>9</v>
      </c>
      <c r="C21" s="87">
        <f t="shared" si="0"/>
        <v>6.5369565545634917E-2</v>
      </c>
      <c r="D21" s="88"/>
      <c r="E21" s="87">
        <f t="shared" si="1"/>
        <v>0.95203810266865652</v>
      </c>
      <c r="F21" s="88"/>
      <c r="G21" s="87">
        <f t="shared" si="2"/>
        <v>0.88666853712302163</v>
      </c>
      <c r="H21" s="88"/>
      <c r="I21" s="87">
        <f t="shared" si="3"/>
        <v>4.7961897331343484E-2</v>
      </c>
      <c r="J21" s="88"/>
      <c r="K21" s="87">
        <f t="shared" si="4"/>
        <v>0.11333146287697837</v>
      </c>
    </row>
    <row r="22" spans="2:13" x14ac:dyDescent="0.25">
      <c r="B22" s="86">
        <v>10</v>
      </c>
      <c r="C22" s="87">
        <f t="shared" si="0"/>
        <v>3.0817080900085028E-2</v>
      </c>
      <c r="D22" s="88"/>
      <c r="E22" s="87">
        <f t="shared" si="1"/>
        <v>0.98285518356874157</v>
      </c>
      <c r="F22" s="88"/>
      <c r="G22" s="87">
        <f t="shared" si="2"/>
        <v>0.95203810266865652</v>
      </c>
      <c r="H22" s="88"/>
      <c r="I22" s="87">
        <f t="shared" si="3"/>
        <v>1.7144816431258425E-2</v>
      </c>
      <c r="J22" s="88"/>
      <c r="K22" s="140">
        <f t="shared" si="4"/>
        <v>4.7961897331343484E-2</v>
      </c>
      <c r="M22" s="141" t="s">
        <v>155</v>
      </c>
    </row>
    <row r="23" spans="2:13" x14ac:dyDescent="0.25">
      <c r="B23" s="86">
        <v>11</v>
      </c>
      <c r="C23" s="87">
        <f t="shared" si="0"/>
        <v>1.2006654896137026E-2</v>
      </c>
      <c r="D23" s="88"/>
      <c r="E23" s="87">
        <f t="shared" si="1"/>
        <v>0.99486183846487863</v>
      </c>
      <c r="F23" s="88"/>
      <c r="G23" s="87">
        <f t="shared" si="2"/>
        <v>0.98285518356874157</v>
      </c>
      <c r="H23" s="88"/>
      <c r="I23" s="87">
        <f t="shared" si="3"/>
        <v>5.1381615351213661E-3</v>
      </c>
      <c r="J23" s="88"/>
      <c r="K23" s="87">
        <f t="shared" si="4"/>
        <v>1.7144816431258425E-2</v>
      </c>
    </row>
    <row r="24" spans="2:13" x14ac:dyDescent="0.25">
      <c r="B24" s="86">
        <v>12</v>
      </c>
      <c r="C24" s="87">
        <f t="shared" si="0"/>
        <v>3.8592819309011934E-3</v>
      </c>
      <c r="D24" s="88"/>
      <c r="E24" s="87">
        <f t="shared" si="1"/>
        <v>0.99872112039577976</v>
      </c>
      <c r="F24" s="88"/>
      <c r="G24" s="87">
        <f t="shared" si="2"/>
        <v>0.99486183846487852</v>
      </c>
      <c r="H24" s="88"/>
      <c r="I24" s="87">
        <f t="shared" si="3"/>
        <v>1.2788796042202399E-3</v>
      </c>
      <c r="J24" s="88"/>
      <c r="K24" s="87">
        <f t="shared" si="4"/>
        <v>5.1381615351214771E-3</v>
      </c>
    </row>
    <row r="25" spans="2:13" x14ac:dyDescent="0.25">
      <c r="B25" s="86">
        <v>13</v>
      </c>
      <c r="C25" s="87">
        <f t="shared" si="0"/>
        <v>1.0178325971607538E-3</v>
      </c>
      <c r="D25" s="88"/>
      <c r="E25" s="87">
        <f t="shared" si="1"/>
        <v>0.99973895299294058</v>
      </c>
      <c r="F25" s="88"/>
      <c r="G25" s="87">
        <f t="shared" si="2"/>
        <v>0.99872112039577987</v>
      </c>
      <c r="H25" s="88"/>
      <c r="I25" s="87">
        <f t="shared" si="3"/>
        <v>2.6104700705942285E-4</v>
      </c>
      <c r="J25" s="88"/>
      <c r="K25" s="87">
        <f t="shared" si="4"/>
        <v>1.2788796042201289E-3</v>
      </c>
    </row>
    <row r="26" spans="2:13" x14ac:dyDescent="0.25">
      <c r="B26" s="86">
        <v>14</v>
      </c>
      <c r="C26" s="87">
        <f t="shared" si="0"/>
        <v>2.1810698510587565E-4</v>
      </c>
      <c r="D26" s="88"/>
      <c r="E26" s="87">
        <f t="shared" si="1"/>
        <v>0.9999570599780464</v>
      </c>
      <c r="F26" s="88"/>
      <c r="G26" s="87">
        <f t="shared" si="2"/>
        <v>0.99973895299294058</v>
      </c>
      <c r="H26" s="88"/>
      <c r="I26" s="87">
        <f t="shared" si="3"/>
        <v>4.2940021953596919E-5</v>
      </c>
      <c r="J26" s="88"/>
      <c r="K26" s="87">
        <f t="shared" si="4"/>
        <v>2.6104700705942285E-4</v>
      </c>
    </row>
    <row r="27" spans="2:13" x14ac:dyDescent="0.25">
      <c r="B27" s="86">
        <v>15</v>
      </c>
      <c r="C27" s="87">
        <f t="shared" si="0"/>
        <v>3.7389768875292973E-5</v>
      </c>
      <c r="D27" s="88"/>
      <c r="E27" s="87">
        <f t="shared" si="1"/>
        <v>0.99999444974692175</v>
      </c>
      <c r="F27" s="88"/>
      <c r="G27" s="87">
        <f t="shared" si="2"/>
        <v>0.99995705997804651</v>
      </c>
      <c r="H27" s="88"/>
      <c r="I27" s="87">
        <f t="shared" si="3"/>
        <v>5.5502530782458592E-6</v>
      </c>
      <c r="J27" s="88"/>
      <c r="K27" s="87">
        <f t="shared" si="4"/>
        <v>4.2940021953485896E-5</v>
      </c>
    </row>
    <row r="28" spans="2:13" x14ac:dyDescent="0.25">
      <c r="B28" s="86">
        <v>16</v>
      </c>
      <c r="C28" s="87">
        <f t="shared" si="0"/>
        <v>5.0075583315124531E-6</v>
      </c>
      <c r="D28" s="88"/>
      <c r="E28" s="87">
        <f t="shared" si="1"/>
        <v>0.99999945730525319</v>
      </c>
      <c r="F28" s="88"/>
      <c r="G28" s="87">
        <f t="shared" si="2"/>
        <v>0.99999444974692164</v>
      </c>
      <c r="H28" s="88"/>
      <c r="I28" s="87">
        <f t="shared" si="3"/>
        <v>5.4269474680790353E-7</v>
      </c>
      <c r="J28" s="88"/>
      <c r="K28" s="87">
        <f t="shared" si="4"/>
        <v>5.5502530783568815E-6</v>
      </c>
    </row>
    <row r="29" spans="2:13" x14ac:dyDescent="0.25">
      <c r="B29" s="86">
        <v>17</v>
      </c>
      <c r="C29" s="87">
        <f t="shared" si="0"/>
        <v>5.0496386536259853E-7</v>
      </c>
      <c r="D29" s="88"/>
      <c r="E29" s="87">
        <f t="shared" si="1"/>
        <v>0.99999996226911858</v>
      </c>
      <c r="F29" s="88"/>
      <c r="G29" s="87">
        <f t="shared" si="2"/>
        <v>0.99999945730525319</v>
      </c>
      <c r="H29" s="88"/>
      <c r="I29" s="87">
        <f t="shared" si="3"/>
        <v>3.7730881419228979E-8</v>
      </c>
      <c r="J29" s="88"/>
      <c r="K29" s="87">
        <f t="shared" si="4"/>
        <v>5.4269474680790353E-7</v>
      </c>
    </row>
    <row r="30" spans="2:13" x14ac:dyDescent="0.25">
      <c r="B30" s="86">
        <v>18</v>
      </c>
      <c r="C30" s="87">
        <f t="shared" si="0"/>
        <v>3.6068847525900004E-8</v>
      </c>
      <c r="D30" s="88"/>
      <c r="E30" s="87">
        <f t="shared" si="1"/>
        <v>0.99999999833796616</v>
      </c>
      <c r="F30" s="88"/>
      <c r="G30" s="87">
        <f t="shared" si="2"/>
        <v>0.99999996226911858</v>
      </c>
      <c r="H30" s="88"/>
      <c r="I30" s="87">
        <f t="shared" si="3"/>
        <v>1.6620338438855242E-9</v>
      </c>
      <c r="J30" s="88"/>
      <c r="K30" s="87">
        <f t="shared" si="4"/>
        <v>3.7730881419228979E-8</v>
      </c>
    </row>
    <row r="31" spans="2:13" x14ac:dyDescent="0.25">
      <c r="B31" s="86">
        <v>19</v>
      </c>
      <c r="C31" s="87">
        <f t="shared" si="0"/>
        <v>1.627166053800001E-9</v>
      </c>
      <c r="D31" s="88"/>
      <c r="E31" s="87">
        <f t="shared" si="1"/>
        <v>0.99999999996513211</v>
      </c>
      <c r="F31" s="88"/>
      <c r="G31" s="87">
        <f t="shared" si="2"/>
        <v>0.99999999833796605</v>
      </c>
      <c r="H31" s="88"/>
      <c r="I31" s="87">
        <f t="shared" si="3"/>
        <v>3.4867886355982591E-11</v>
      </c>
      <c r="J31" s="88"/>
      <c r="K31" s="87">
        <f t="shared" si="4"/>
        <v>1.6620339549078267E-9</v>
      </c>
    </row>
    <row r="32" spans="2:13" x14ac:dyDescent="0.25">
      <c r="B32" s="86">
        <v>20</v>
      </c>
      <c r="C32" s="87">
        <f t="shared" si="0"/>
        <v>3.4867844009999942E-11</v>
      </c>
      <c r="D32" s="88"/>
      <c r="E32" s="87">
        <f t="shared" si="1"/>
        <v>1</v>
      </c>
      <c r="F32" s="88"/>
      <c r="G32" s="87">
        <f t="shared" si="2"/>
        <v>0.99999999996513211</v>
      </c>
      <c r="H32" s="88"/>
      <c r="I32" s="87">
        <f t="shared" si="3"/>
        <v>0</v>
      </c>
      <c r="J32" s="88"/>
      <c r="K32" s="87">
        <f t="shared" si="4"/>
        <v>3.4867886355982591E-11</v>
      </c>
    </row>
    <row r="33" spans="2:11" x14ac:dyDescent="0.25">
      <c r="B33" s="86">
        <v>21</v>
      </c>
      <c r="C33" s="87" t="e">
        <f t="shared" si="0"/>
        <v>#NUM!</v>
      </c>
      <c r="D33" s="88"/>
      <c r="E33" s="87" t="e">
        <f t="shared" si="1"/>
        <v>#NUM!</v>
      </c>
      <c r="F33" s="88"/>
      <c r="G33" s="87" t="e">
        <f t="shared" si="2"/>
        <v>#NUM!</v>
      </c>
      <c r="H33" s="88"/>
      <c r="I33" s="87" t="e">
        <f t="shared" si="3"/>
        <v>#NUM!</v>
      </c>
      <c r="J33" s="88"/>
      <c r="K33" s="87" t="e">
        <f t="shared" si="4"/>
        <v>#NUM!</v>
      </c>
    </row>
    <row r="34" spans="2:11" x14ac:dyDescent="0.25">
      <c r="B34" s="86">
        <v>22</v>
      </c>
      <c r="C34" s="87" t="e">
        <f t="shared" si="0"/>
        <v>#NUM!</v>
      </c>
      <c r="D34" s="88"/>
      <c r="E34" s="87" t="e">
        <f t="shared" si="1"/>
        <v>#NUM!</v>
      </c>
      <c r="F34" s="88"/>
      <c r="G34" s="87" t="e">
        <f t="shared" si="2"/>
        <v>#NUM!</v>
      </c>
      <c r="H34" s="88"/>
      <c r="I34" s="87" t="e">
        <f t="shared" si="3"/>
        <v>#NUM!</v>
      </c>
      <c r="J34" s="88"/>
      <c r="K34" s="87" t="e">
        <f t="shared" si="4"/>
        <v>#NUM!</v>
      </c>
    </row>
    <row r="35" spans="2:11" x14ac:dyDescent="0.25">
      <c r="B35" s="86">
        <v>23</v>
      </c>
      <c r="C35" s="87" t="e">
        <f t="shared" si="0"/>
        <v>#NUM!</v>
      </c>
      <c r="D35" s="88"/>
      <c r="E35" s="87" t="e">
        <f t="shared" si="1"/>
        <v>#NUM!</v>
      </c>
      <c r="F35" s="88"/>
      <c r="G35" s="87" t="e">
        <f t="shared" si="2"/>
        <v>#NUM!</v>
      </c>
      <c r="H35" s="88"/>
      <c r="I35" s="87" t="e">
        <f t="shared" si="3"/>
        <v>#NUM!</v>
      </c>
      <c r="J35" s="88"/>
      <c r="K35" s="87" t="e">
        <f t="shared" si="4"/>
        <v>#NUM!</v>
      </c>
    </row>
    <row r="36" spans="2:11" x14ac:dyDescent="0.25">
      <c r="B36" s="86">
        <v>24</v>
      </c>
      <c r="C36" s="87" t="e">
        <f t="shared" si="0"/>
        <v>#NUM!</v>
      </c>
      <c r="D36" s="88"/>
      <c r="E36" s="87" t="e">
        <f t="shared" si="1"/>
        <v>#NUM!</v>
      </c>
      <c r="F36" s="88"/>
      <c r="G36" s="87" t="e">
        <f t="shared" si="2"/>
        <v>#NUM!</v>
      </c>
      <c r="H36" s="88"/>
      <c r="I36" s="87" t="e">
        <f t="shared" si="3"/>
        <v>#NUM!</v>
      </c>
      <c r="J36" s="88"/>
      <c r="K36" s="87" t="e">
        <f t="shared" si="4"/>
        <v>#NUM!</v>
      </c>
    </row>
    <row r="37" spans="2:11" x14ac:dyDescent="0.25">
      <c r="B37" s="86">
        <v>25</v>
      </c>
      <c r="C37" s="87" t="e">
        <f t="shared" si="0"/>
        <v>#NUM!</v>
      </c>
      <c r="D37" s="88"/>
      <c r="E37" s="87" t="e">
        <f t="shared" si="1"/>
        <v>#NUM!</v>
      </c>
      <c r="F37" s="88"/>
      <c r="G37" s="87" t="e">
        <f t="shared" si="2"/>
        <v>#NUM!</v>
      </c>
      <c r="H37" s="88"/>
      <c r="I37" s="87" t="e">
        <f t="shared" si="3"/>
        <v>#NUM!</v>
      </c>
      <c r="J37" s="88"/>
      <c r="K37" s="87" t="e">
        <f t="shared" si="4"/>
        <v>#NUM!</v>
      </c>
    </row>
    <row r="38" spans="2:11" x14ac:dyDescent="0.25">
      <c r="B38" s="86">
        <v>26</v>
      </c>
      <c r="C38" s="87" t="e">
        <f t="shared" si="0"/>
        <v>#NUM!</v>
      </c>
      <c r="D38" s="88"/>
      <c r="E38" s="87" t="e">
        <f t="shared" si="1"/>
        <v>#NUM!</v>
      </c>
      <c r="F38" s="88"/>
      <c r="G38" s="87" t="e">
        <f t="shared" si="2"/>
        <v>#NUM!</v>
      </c>
      <c r="H38" s="88"/>
      <c r="I38" s="87" t="e">
        <f t="shared" si="3"/>
        <v>#NUM!</v>
      </c>
      <c r="J38" s="88"/>
      <c r="K38" s="87" t="e">
        <f t="shared" si="4"/>
        <v>#NUM!</v>
      </c>
    </row>
    <row r="39" spans="2:11" x14ac:dyDescent="0.25">
      <c r="B39" s="86">
        <v>27</v>
      </c>
      <c r="C39" s="87" t="e">
        <f t="shared" si="0"/>
        <v>#NUM!</v>
      </c>
      <c r="D39" s="88"/>
      <c r="E39" s="87" t="e">
        <f t="shared" si="1"/>
        <v>#NUM!</v>
      </c>
      <c r="F39" s="88"/>
      <c r="G39" s="87" t="e">
        <f t="shared" si="2"/>
        <v>#NUM!</v>
      </c>
      <c r="H39" s="88"/>
      <c r="I39" s="87" t="e">
        <f t="shared" si="3"/>
        <v>#NUM!</v>
      </c>
      <c r="J39" s="88"/>
      <c r="K39" s="87" t="e">
        <f t="shared" si="4"/>
        <v>#NUM!</v>
      </c>
    </row>
    <row r="40" spans="2:11" x14ac:dyDescent="0.25">
      <c r="B40" s="86">
        <v>28</v>
      </c>
      <c r="C40" s="87" t="e">
        <f t="shared" si="0"/>
        <v>#NUM!</v>
      </c>
      <c r="D40" s="88"/>
      <c r="E40" s="87" t="e">
        <f t="shared" si="1"/>
        <v>#NUM!</v>
      </c>
      <c r="F40" s="88"/>
      <c r="G40" s="87" t="e">
        <f t="shared" si="2"/>
        <v>#NUM!</v>
      </c>
      <c r="H40" s="88"/>
      <c r="I40" s="87" t="e">
        <f t="shared" si="3"/>
        <v>#NUM!</v>
      </c>
      <c r="J40" s="88"/>
      <c r="K40" s="87" t="e">
        <f t="shared" si="4"/>
        <v>#NUM!</v>
      </c>
    </row>
    <row r="41" spans="2:11" x14ac:dyDescent="0.25">
      <c r="B41" s="86">
        <v>29</v>
      </c>
      <c r="C41" s="87" t="e">
        <f t="shared" si="0"/>
        <v>#NUM!</v>
      </c>
      <c r="D41" s="88"/>
      <c r="E41" s="87" t="e">
        <f t="shared" si="1"/>
        <v>#NUM!</v>
      </c>
      <c r="F41" s="88"/>
      <c r="G41" s="87" t="e">
        <f t="shared" si="2"/>
        <v>#NUM!</v>
      </c>
      <c r="H41" s="88"/>
      <c r="I41" s="87" t="e">
        <f t="shared" si="3"/>
        <v>#NUM!</v>
      </c>
      <c r="J41" s="88"/>
      <c r="K41" s="87" t="e">
        <f t="shared" si="4"/>
        <v>#NUM!</v>
      </c>
    </row>
    <row r="42" spans="2:11" x14ac:dyDescent="0.25">
      <c r="B42" s="86">
        <v>30</v>
      </c>
      <c r="C42" s="87" t="e">
        <f t="shared" si="0"/>
        <v>#NUM!</v>
      </c>
      <c r="D42" s="88"/>
      <c r="E42" s="87" t="e">
        <f t="shared" si="1"/>
        <v>#NUM!</v>
      </c>
      <c r="F42" s="88"/>
      <c r="G42" s="87" t="e">
        <f t="shared" si="2"/>
        <v>#NUM!</v>
      </c>
      <c r="H42" s="88"/>
      <c r="I42" s="87" t="e">
        <f t="shared" si="3"/>
        <v>#NUM!</v>
      </c>
      <c r="J42" s="88"/>
      <c r="K42" s="87" t="e">
        <f t="shared" si="4"/>
        <v>#NUM!</v>
      </c>
    </row>
    <row r="43" spans="2:11" x14ac:dyDescent="0.25">
      <c r="B43" s="86">
        <v>31</v>
      </c>
      <c r="C43" s="87" t="e">
        <f t="shared" si="0"/>
        <v>#NUM!</v>
      </c>
      <c r="D43" s="88"/>
      <c r="E43" s="87" t="e">
        <f t="shared" si="1"/>
        <v>#NUM!</v>
      </c>
      <c r="F43" s="88"/>
      <c r="G43" s="87" t="e">
        <f t="shared" si="2"/>
        <v>#NUM!</v>
      </c>
      <c r="H43" s="88"/>
      <c r="I43" s="87" t="e">
        <f t="shared" si="3"/>
        <v>#NUM!</v>
      </c>
      <c r="J43" s="88"/>
      <c r="K43" s="87" t="e">
        <f t="shared" si="4"/>
        <v>#NUM!</v>
      </c>
    </row>
    <row r="44" spans="2:11" x14ac:dyDescent="0.25">
      <c r="B44" s="86">
        <v>32</v>
      </c>
      <c r="C44" s="87" t="e">
        <f t="shared" si="0"/>
        <v>#NUM!</v>
      </c>
      <c r="D44" s="88"/>
      <c r="E44" s="87" t="e">
        <f t="shared" si="1"/>
        <v>#NUM!</v>
      </c>
      <c r="F44" s="88"/>
      <c r="G44" s="87" t="e">
        <f t="shared" si="2"/>
        <v>#NUM!</v>
      </c>
      <c r="H44" s="88"/>
      <c r="I44" s="87" t="e">
        <f t="shared" si="3"/>
        <v>#NUM!</v>
      </c>
      <c r="J44" s="88"/>
      <c r="K44" s="87" t="e">
        <f t="shared" si="4"/>
        <v>#NUM!</v>
      </c>
    </row>
    <row r="45" spans="2:11" x14ac:dyDescent="0.25">
      <c r="B45" s="86">
        <v>33</v>
      </c>
      <c r="C45" s="87" t="e">
        <f t="shared" si="0"/>
        <v>#NUM!</v>
      </c>
      <c r="D45" s="88"/>
      <c r="E45" s="87" t="e">
        <f t="shared" si="1"/>
        <v>#NUM!</v>
      </c>
      <c r="F45" s="88"/>
      <c r="G45" s="87" t="e">
        <f t="shared" si="2"/>
        <v>#NUM!</v>
      </c>
      <c r="H45" s="88"/>
      <c r="I45" s="87" t="e">
        <f t="shared" si="3"/>
        <v>#NUM!</v>
      </c>
      <c r="J45" s="88"/>
      <c r="K45" s="87" t="e">
        <f t="shared" si="4"/>
        <v>#NUM!</v>
      </c>
    </row>
    <row r="46" spans="2:11" x14ac:dyDescent="0.25">
      <c r="B46" s="86">
        <v>34</v>
      </c>
      <c r="C46" s="87" t="e">
        <f t="shared" si="0"/>
        <v>#NUM!</v>
      </c>
      <c r="D46" s="88"/>
      <c r="E46" s="87" t="e">
        <f t="shared" si="1"/>
        <v>#NUM!</v>
      </c>
      <c r="F46" s="88"/>
      <c r="G46" s="87" t="e">
        <f t="shared" si="2"/>
        <v>#NUM!</v>
      </c>
      <c r="H46" s="88"/>
      <c r="I46" s="87" t="e">
        <f t="shared" si="3"/>
        <v>#NUM!</v>
      </c>
      <c r="J46" s="88"/>
      <c r="K46" s="87" t="e">
        <f t="shared" si="4"/>
        <v>#NUM!</v>
      </c>
    </row>
    <row r="47" spans="2:11" x14ac:dyDescent="0.25">
      <c r="B47" s="86">
        <v>35</v>
      </c>
      <c r="C47" s="87" t="e">
        <f t="shared" si="0"/>
        <v>#NUM!</v>
      </c>
      <c r="D47" s="88"/>
      <c r="E47" s="87" t="e">
        <f t="shared" si="1"/>
        <v>#NUM!</v>
      </c>
      <c r="F47" s="88"/>
      <c r="G47" s="87" t="e">
        <f t="shared" si="2"/>
        <v>#NUM!</v>
      </c>
      <c r="H47" s="88"/>
      <c r="I47" s="87" t="e">
        <f t="shared" si="3"/>
        <v>#NUM!</v>
      </c>
      <c r="J47" s="88"/>
      <c r="K47" s="87" t="e">
        <f t="shared" si="4"/>
        <v>#NUM!</v>
      </c>
    </row>
    <row r="48" spans="2:11" x14ac:dyDescent="0.25">
      <c r="B48" s="86">
        <v>36</v>
      </c>
      <c r="C48" s="87" t="e">
        <f t="shared" si="0"/>
        <v>#NUM!</v>
      </c>
      <c r="D48" s="88"/>
      <c r="E48" s="87" t="e">
        <f t="shared" si="1"/>
        <v>#NUM!</v>
      </c>
      <c r="F48" s="88"/>
      <c r="G48" s="87" t="e">
        <f t="shared" si="2"/>
        <v>#NUM!</v>
      </c>
      <c r="H48" s="88"/>
      <c r="I48" s="87" t="e">
        <f t="shared" si="3"/>
        <v>#NUM!</v>
      </c>
      <c r="J48" s="88"/>
      <c r="K48" s="87" t="e">
        <f t="shared" si="4"/>
        <v>#NUM!</v>
      </c>
    </row>
    <row r="49" spans="2:11" x14ac:dyDescent="0.25">
      <c r="B49" s="86">
        <v>37</v>
      </c>
      <c r="C49" s="87" t="e">
        <f t="shared" si="0"/>
        <v>#NUM!</v>
      </c>
      <c r="D49" s="88"/>
      <c r="E49" s="87" t="e">
        <f t="shared" si="1"/>
        <v>#NUM!</v>
      </c>
      <c r="F49" s="88"/>
      <c r="G49" s="87" t="e">
        <f t="shared" si="2"/>
        <v>#NUM!</v>
      </c>
      <c r="H49" s="88"/>
      <c r="I49" s="87" t="e">
        <f t="shared" si="3"/>
        <v>#NUM!</v>
      </c>
      <c r="J49" s="88"/>
      <c r="K49" s="87" t="e">
        <f t="shared" si="4"/>
        <v>#NUM!</v>
      </c>
    </row>
    <row r="50" spans="2:11" x14ac:dyDescent="0.25">
      <c r="B50" s="86">
        <v>38</v>
      </c>
      <c r="C50" s="87" t="e">
        <f t="shared" si="0"/>
        <v>#NUM!</v>
      </c>
      <c r="D50" s="88"/>
      <c r="E50" s="87" t="e">
        <f t="shared" si="1"/>
        <v>#NUM!</v>
      </c>
      <c r="F50" s="88"/>
      <c r="G50" s="87" t="e">
        <f t="shared" si="2"/>
        <v>#NUM!</v>
      </c>
      <c r="H50" s="88"/>
      <c r="I50" s="87" t="e">
        <f t="shared" si="3"/>
        <v>#NUM!</v>
      </c>
      <c r="J50" s="88"/>
      <c r="K50" s="87" t="e">
        <f t="shared" si="4"/>
        <v>#NUM!</v>
      </c>
    </row>
    <row r="51" spans="2:11" x14ac:dyDescent="0.25">
      <c r="B51" s="86">
        <v>39</v>
      </c>
      <c r="C51" s="87" t="e">
        <f t="shared" si="0"/>
        <v>#NUM!</v>
      </c>
      <c r="D51" s="88"/>
      <c r="E51" s="87" t="e">
        <f t="shared" si="1"/>
        <v>#NUM!</v>
      </c>
      <c r="F51" s="88"/>
      <c r="G51" s="87" t="e">
        <f t="shared" si="2"/>
        <v>#NUM!</v>
      </c>
      <c r="H51" s="88"/>
      <c r="I51" s="87" t="e">
        <f t="shared" si="3"/>
        <v>#NUM!</v>
      </c>
      <c r="J51" s="88"/>
      <c r="K51" s="87" t="e">
        <f t="shared" si="4"/>
        <v>#NUM!</v>
      </c>
    </row>
    <row r="52" spans="2:11" x14ac:dyDescent="0.25">
      <c r="B52" s="86">
        <v>40</v>
      </c>
      <c r="C52" s="87" t="e">
        <f t="shared" si="0"/>
        <v>#NUM!</v>
      </c>
      <c r="D52" s="88"/>
      <c r="E52" s="87" t="e">
        <f t="shared" si="1"/>
        <v>#NUM!</v>
      </c>
      <c r="F52" s="88"/>
      <c r="G52" s="87" t="e">
        <f t="shared" si="2"/>
        <v>#NUM!</v>
      </c>
      <c r="H52" s="88"/>
      <c r="I52" s="87" t="e">
        <f t="shared" si="3"/>
        <v>#NUM!</v>
      </c>
      <c r="J52" s="88"/>
      <c r="K52" s="87" t="e">
        <f t="shared" si="4"/>
        <v>#NUM!</v>
      </c>
    </row>
    <row r="53" spans="2:11" x14ac:dyDescent="0.25">
      <c r="B53" s="86">
        <v>41</v>
      </c>
      <c r="C53" s="87" t="e">
        <f t="shared" si="0"/>
        <v>#NUM!</v>
      </c>
      <c r="D53" s="88"/>
      <c r="E53" s="87" t="e">
        <f t="shared" si="1"/>
        <v>#NUM!</v>
      </c>
      <c r="F53" s="88"/>
      <c r="G53" s="87" t="e">
        <f t="shared" si="2"/>
        <v>#NUM!</v>
      </c>
      <c r="H53" s="88"/>
      <c r="I53" s="87" t="e">
        <f t="shared" si="3"/>
        <v>#NUM!</v>
      </c>
      <c r="J53" s="88"/>
      <c r="K53" s="87" t="e">
        <f t="shared" si="4"/>
        <v>#NUM!</v>
      </c>
    </row>
    <row r="54" spans="2:11" x14ac:dyDescent="0.25">
      <c r="B54" s="86">
        <v>42</v>
      </c>
      <c r="C54" s="87" t="e">
        <f t="shared" si="0"/>
        <v>#NUM!</v>
      </c>
      <c r="D54" s="88"/>
      <c r="E54" s="87" t="e">
        <f t="shared" si="1"/>
        <v>#NUM!</v>
      </c>
      <c r="F54" s="88"/>
      <c r="G54" s="87" t="e">
        <f t="shared" si="2"/>
        <v>#NUM!</v>
      </c>
      <c r="H54" s="88"/>
      <c r="I54" s="87" t="e">
        <f t="shared" si="3"/>
        <v>#NUM!</v>
      </c>
      <c r="J54" s="88"/>
      <c r="K54" s="87" t="e">
        <f t="shared" si="4"/>
        <v>#NUM!</v>
      </c>
    </row>
    <row r="55" spans="2:11" x14ac:dyDescent="0.25">
      <c r="B55" s="86">
        <v>43</v>
      </c>
      <c r="C55" s="87" t="e">
        <f t="shared" si="0"/>
        <v>#NUM!</v>
      </c>
      <c r="D55" s="88"/>
      <c r="E55" s="87" t="e">
        <f t="shared" si="1"/>
        <v>#NUM!</v>
      </c>
      <c r="F55" s="88"/>
      <c r="G55" s="87" t="e">
        <f t="shared" si="2"/>
        <v>#NUM!</v>
      </c>
      <c r="H55" s="88"/>
      <c r="I55" s="87" t="e">
        <f t="shared" si="3"/>
        <v>#NUM!</v>
      </c>
      <c r="J55" s="88"/>
      <c r="K55" s="87" t="e">
        <f t="shared" si="4"/>
        <v>#NUM!</v>
      </c>
    </row>
    <row r="56" spans="2:11" x14ac:dyDescent="0.25">
      <c r="B56" s="86">
        <v>44</v>
      </c>
      <c r="C56" s="87" t="e">
        <f t="shared" si="0"/>
        <v>#NUM!</v>
      </c>
      <c r="D56" s="88"/>
      <c r="E56" s="87" t="e">
        <f t="shared" si="1"/>
        <v>#NUM!</v>
      </c>
      <c r="F56" s="88"/>
      <c r="G56" s="87" t="e">
        <f t="shared" si="2"/>
        <v>#NUM!</v>
      </c>
      <c r="H56" s="88"/>
      <c r="I56" s="87" t="e">
        <f t="shared" si="3"/>
        <v>#NUM!</v>
      </c>
      <c r="J56" s="88"/>
      <c r="K56" s="87" t="e">
        <f t="shared" si="4"/>
        <v>#NUM!</v>
      </c>
    </row>
    <row r="57" spans="2:11" x14ac:dyDescent="0.25">
      <c r="B57" s="86">
        <v>45</v>
      </c>
      <c r="C57" s="87" t="e">
        <f t="shared" si="0"/>
        <v>#NUM!</v>
      </c>
      <c r="D57" s="88"/>
      <c r="E57" s="87" t="e">
        <f t="shared" si="1"/>
        <v>#NUM!</v>
      </c>
      <c r="F57" s="88"/>
      <c r="G57" s="87" t="e">
        <f t="shared" si="2"/>
        <v>#NUM!</v>
      </c>
      <c r="H57" s="88"/>
      <c r="I57" s="87" t="e">
        <f t="shared" si="3"/>
        <v>#NUM!</v>
      </c>
      <c r="J57" s="88"/>
      <c r="K57" s="87" t="e">
        <f t="shared" si="4"/>
        <v>#NUM!</v>
      </c>
    </row>
    <row r="58" spans="2:11" x14ac:dyDescent="0.25">
      <c r="B58" s="86">
        <v>46</v>
      </c>
      <c r="C58" s="87" t="e">
        <f t="shared" si="0"/>
        <v>#NUM!</v>
      </c>
      <c r="D58" s="88"/>
      <c r="E58" s="87" t="e">
        <f t="shared" si="1"/>
        <v>#NUM!</v>
      </c>
      <c r="F58" s="88"/>
      <c r="G58" s="87" t="e">
        <f t="shared" si="2"/>
        <v>#NUM!</v>
      </c>
      <c r="H58" s="88"/>
      <c r="I58" s="87" t="e">
        <f t="shared" si="3"/>
        <v>#NUM!</v>
      </c>
      <c r="J58" s="88"/>
      <c r="K58" s="87" t="e">
        <f t="shared" si="4"/>
        <v>#NUM!</v>
      </c>
    </row>
    <row r="59" spans="2:11" x14ac:dyDescent="0.25">
      <c r="B59" s="86">
        <v>47</v>
      </c>
      <c r="C59" s="87" t="e">
        <f t="shared" si="0"/>
        <v>#NUM!</v>
      </c>
      <c r="D59" s="88"/>
      <c r="E59" s="87" t="e">
        <f t="shared" si="1"/>
        <v>#NUM!</v>
      </c>
      <c r="F59" s="88"/>
      <c r="G59" s="87" t="e">
        <f t="shared" si="2"/>
        <v>#NUM!</v>
      </c>
      <c r="H59" s="88"/>
      <c r="I59" s="87" t="e">
        <f t="shared" si="3"/>
        <v>#NUM!</v>
      </c>
      <c r="J59" s="88"/>
      <c r="K59" s="87" t="e">
        <f t="shared" si="4"/>
        <v>#NUM!</v>
      </c>
    </row>
    <row r="60" spans="2:11" x14ac:dyDescent="0.25">
      <c r="B60" s="86">
        <v>48</v>
      </c>
      <c r="C60" s="87" t="e">
        <f t="shared" si="0"/>
        <v>#NUM!</v>
      </c>
      <c r="D60" s="88"/>
      <c r="E60" s="87" t="e">
        <f t="shared" si="1"/>
        <v>#NUM!</v>
      </c>
      <c r="F60" s="88"/>
      <c r="G60" s="87" t="e">
        <f t="shared" si="2"/>
        <v>#NUM!</v>
      </c>
      <c r="H60" s="88"/>
      <c r="I60" s="87" t="e">
        <f t="shared" si="3"/>
        <v>#NUM!</v>
      </c>
      <c r="J60" s="88"/>
      <c r="K60" s="87" t="e">
        <f t="shared" si="4"/>
        <v>#NUM!</v>
      </c>
    </row>
    <row r="61" spans="2:11" x14ac:dyDescent="0.25">
      <c r="B61" s="86">
        <v>49</v>
      </c>
      <c r="C61" s="87" t="e">
        <f t="shared" si="0"/>
        <v>#NUM!</v>
      </c>
      <c r="D61" s="88"/>
      <c r="E61" s="87" t="e">
        <f t="shared" si="1"/>
        <v>#NUM!</v>
      </c>
      <c r="F61" s="88"/>
      <c r="G61" s="87" t="e">
        <f t="shared" si="2"/>
        <v>#NUM!</v>
      </c>
      <c r="H61" s="88"/>
      <c r="I61" s="87" t="e">
        <f t="shared" si="3"/>
        <v>#NUM!</v>
      </c>
      <c r="J61" s="88"/>
      <c r="K61" s="87" t="e">
        <f t="shared" si="4"/>
        <v>#NUM!</v>
      </c>
    </row>
    <row r="62" spans="2:11" x14ac:dyDescent="0.25">
      <c r="B62" s="86">
        <v>50</v>
      </c>
      <c r="C62" s="87" t="e">
        <f t="shared" si="0"/>
        <v>#NUM!</v>
      </c>
      <c r="D62" s="88"/>
      <c r="E62" s="87" t="e">
        <f t="shared" si="1"/>
        <v>#NUM!</v>
      </c>
      <c r="F62" s="88"/>
      <c r="G62" s="87" t="e">
        <f t="shared" si="2"/>
        <v>#NUM!</v>
      </c>
      <c r="H62" s="88"/>
      <c r="I62" s="87" t="e">
        <f t="shared" si="3"/>
        <v>#NUM!</v>
      </c>
      <c r="J62" s="88"/>
      <c r="K62" s="87" t="e">
        <f t="shared" si="4"/>
        <v>#NUM!</v>
      </c>
    </row>
    <row r="63" spans="2:11" x14ac:dyDescent="0.25">
      <c r="B63" s="86">
        <v>51</v>
      </c>
      <c r="C63" s="87" t="e">
        <f t="shared" si="0"/>
        <v>#NUM!</v>
      </c>
      <c r="D63" s="88"/>
      <c r="E63" s="87" t="e">
        <f t="shared" si="1"/>
        <v>#NUM!</v>
      </c>
      <c r="F63" s="88"/>
      <c r="G63" s="87" t="e">
        <f t="shared" si="2"/>
        <v>#NUM!</v>
      </c>
      <c r="H63" s="88"/>
      <c r="I63" s="87" t="e">
        <f t="shared" si="3"/>
        <v>#NUM!</v>
      </c>
      <c r="J63" s="88"/>
      <c r="K63" s="87" t="e">
        <f t="shared" si="4"/>
        <v>#NUM!</v>
      </c>
    </row>
    <row r="64" spans="2:11" x14ac:dyDescent="0.25">
      <c r="B64" s="86">
        <v>52</v>
      </c>
      <c r="C64" s="87" t="e">
        <f t="shared" si="0"/>
        <v>#NUM!</v>
      </c>
      <c r="D64" s="88"/>
      <c r="E64" s="87" t="e">
        <f t="shared" si="1"/>
        <v>#NUM!</v>
      </c>
      <c r="F64" s="88"/>
      <c r="G64" s="87" t="e">
        <f t="shared" si="2"/>
        <v>#NUM!</v>
      </c>
      <c r="H64" s="88"/>
      <c r="I64" s="87" t="e">
        <f t="shared" si="3"/>
        <v>#NUM!</v>
      </c>
      <c r="J64" s="88"/>
      <c r="K64" s="87" t="e">
        <f t="shared" si="4"/>
        <v>#NUM!</v>
      </c>
    </row>
    <row r="65" spans="2:11" x14ac:dyDescent="0.25">
      <c r="B65" s="86">
        <v>53</v>
      </c>
      <c r="C65" s="87" t="e">
        <f t="shared" si="0"/>
        <v>#NUM!</v>
      </c>
      <c r="D65" s="88"/>
      <c r="E65" s="87" t="e">
        <f t="shared" si="1"/>
        <v>#NUM!</v>
      </c>
      <c r="F65" s="88"/>
      <c r="G65" s="87" t="e">
        <f t="shared" si="2"/>
        <v>#NUM!</v>
      </c>
      <c r="H65" s="88"/>
      <c r="I65" s="87" t="e">
        <f t="shared" si="3"/>
        <v>#NUM!</v>
      </c>
      <c r="J65" s="88"/>
      <c r="K65" s="87" t="e">
        <f t="shared" si="4"/>
        <v>#NUM!</v>
      </c>
    </row>
    <row r="66" spans="2:11" x14ac:dyDescent="0.25">
      <c r="B66" s="86">
        <v>54</v>
      </c>
      <c r="C66" s="87" t="e">
        <f t="shared" si="0"/>
        <v>#NUM!</v>
      </c>
      <c r="D66" s="88"/>
      <c r="E66" s="87" t="e">
        <f t="shared" si="1"/>
        <v>#NUM!</v>
      </c>
      <c r="F66" s="88"/>
      <c r="G66" s="87" t="e">
        <f t="shared" si="2"/>
        <v>#NUM!</v>
      </c>
      <c r="H66" s="88"/>
      <c r="I66" s="87" t="e">
        <f t="shared" si="3"/>
        <v>#NUM!</v>
      </c>
      <c r="J66" s="88"/>
      <c r="K66" s="87" t="e">
        <f t="shared" si="4"/>
        <v>#NUM!</v>
      </c>
    </row>
    <row r="67" spans="2:11" x14ac:dyDescent="0.25">
      <c r="B67" s="86">
        <v>55</v>
      </c>
      <c r="C67" s="87" t="e">
        <f t="shared" si="0"/>
        <v>#NUM!</v>
      </c>
      <c r="D67" s="88"/>
      <c r="E67" s="87" t="e">
        <f t="shared" si="1"/>
        <v>#NUM!</v>
      </c>
      <c r="F67" s="88"/>
      <c r="G67" s="87" t="e">
        <f t="shared" si="2"/>
        <v>#NUM!</v>
      </c>
      <c r="H67" s="88"/>
      <c r="I67" s="87" t="e">
        <f t="shared" si="3"/>
        <v>#NUM!</v>
      </c>
      <c r="J67" s="88"/>
      <c r="K67" s="87" t="e">
        <f t="shared" si="4"/>
        <v>#NUM!</v>
      </c>
    </row>
    <row r="68" spans="2:11" x14ac:dyDescent="0.25">
      <c r="B68" s="86">
        <v>56</v>
      </c>
      <c r="C68" s="87" t="e">
        <f t="shared" si="0"/>
        <v>#NUM!</v>
      </c>
      <c r="D68" s="88"/>
      <c r="E68" s="87" t="e">
        <f t="shared" si="1"/>
        <v>#NUM!</v>
      </c>
      <c r="F68" s="88"/>
      <c r="G68" s="87" t="e">
        <f t="shared" si="2"/>
        <v>#NUM!</v>
      </c>
      <c r="H68" s="88"/>
      <c r="I68" s="87" t="e">
        <f t="shared" si="3"/>
        <v>#NUM!</v>
      </c>
      <c r="J68" s="88"/>
      <c r="K68" s="87" t="e">
        <f t="shared" si="4"/>
        <v>#NUM!</v>
      </c>
    </row>
    <row r="69" spans="2:11" x14ac:dyDescent="0.25">
      <c r="B69" s="86">
        <v>57</v>
      </c>
      <c r="C69" s="87" t="e">
        <f t="shared" si="0"/>
        <v>#NUM!</v>
      </c>
      <c r="D69" s="88"/>
      <c r="E69" s="87" t="e">
        <f t="shared" si="1"/>
        <v>#NUM!</v>
      </c>
      <c r="F69" s="88"/>
      <c r="G69" s="87" t="e">
        <f t="shared" si="2"/>
        <v>#NUM!</v>
      </c>
      <c r="H69" s="88"/>
      <c r="I69" s="87" t="e">
        <f t="shared" si="3"/>
        <v>#NUM!</v>
      </c>
      <c r="J69" s="88"/>
      <c r="K69" s="87" t="e">
        <f t="shared" si="4"/>
        <v>#NUM!</v>
      </c>
    </row>
    <row r="70" spans="2:11" x14ac:dyDescent="0.25">
      <c r="B70" s="86">
        <v>58</v>
      </c>
      <c r="C70" s="87" t="e">
        <f t="shared" si="0"/>
        <v>#NUM!</v>
      </c>
      <c r="D70" s="88"/>
      <c r="E70" s="87" t="e">
        <f t="shared" si="1"/>
        <v>#NUM!</v>
      </c>
      <c r="F70" s="88"/>
      <c r="G70" s="87" t="e">
        <f t="shared" si="2"/>
        <v>#NUM!</v>
      </c>
      <c r="H70" s="88"/>
      <c r="I70" s="87" t="e">
        <f t="shared" si="3"/>
        <v>#NUM!</v>
      </c>
      <c r="J70" s="88"/>
      <c r="K70" s="87" t="e">
        <f t="shared" si="4"/>
        <v>#NUM!</v>
      </c>
    </row>
    <row r="71" spans="2:11" x14ac:dyDescent="0.25">
      <c r="B71" s="86">
        <v>59</v>
      </c>
      <c r="C71" s="87" t="e">
        <f t="shared" si="0"/>
        <v>#NUM!</v>
      </c>
      <c r="D71" s="88"/>
      <c r="E71" s="87" t="e">
        <f t="shared" si="1"/>
        <v>#NUM!</v>
      </c>
      <c r="F71" s="88"/>
      <c r="G71" s="87" t="e">
        <f t="shared" si="2"/>
        <v>#NUM!</v>
      </c>
      <c r="H71" s="88"/>
      <c r="I71" s="87" t="e">
        <f t="shared" si="3"/>
        <v>#NUM!</v>
      </c>
      <c r="J71" s="88"/>
      <c r="K71" s="87" t="e">
        <f t="shared" si="4"/>
        <v>#NUM!</v>
      </c>
    </row>
    <row r="72" spans="2:11" x14ac:dyDescent="0.25">
      <c r="B72" s="86">
        <v>60</v>
      </c>
      <c r="C72" s="87" t="e">
        <f t="shared" si="0"/>
        <v>#NUM!</v>
      </c>
      <c r="D72" s="88"/>
      <c r="E72" s="87" t="e">
        <f t="shared" si="1"/>
        <v>#NUM!</v>
      </c>
      <c r="F72" s="88"/>
      <c r="G72" s="87" t="e">
        <f t="shared" si="2"/>
        <v>#NUM!</v>
      </c>
      <c r="H72" s="88"/>
      <c r="I72" s="87" t="e">
        <f t="shared" si="3"/>
        <v>#NUM!</v>
      </c>
      <c r="J72" s="88"/>
      <c r="K72" s="87" t="e">
        <f t="shared" si="4"/>
        <v>#NUM!</v>
      </c>
    </row>
    <row r="73" spans="2:11" x14ac:dyDescent="0.25">
      <c r="B73" s="86">
        <v>61</v>
      </c>
      <c r="C73" s="87" t="e">
        <f t="shared" si="0"/>
        <v>#NUM!</v>
      </c>
      <c r="D73" s="88"/>
      <c r="E73" s="87" t="e">
        <f t="shared" si="1"/>
        <v>#NUM!</v>
      </c>
      <c r="F73" s="88"/>
      <c r="G73" s="87" t="e">
        <f t="shared" si="2"/>
        <v>#NUM!</v>
      </c>
      <c r="H73" s="88"/>
      <c r="I73" s="87" t="e">
        <f t="shared" si="3"/>
        <v>#NUM!</v>
      </c>
      <c r="J73" s="88"/>
      <c r="K73" s="87" t="e">
        <f t="shared" si="4"/>
        <v>#NUM!</v>
      </c>
    </row>
    <row r="74" spans="2:11" x14ac:dyDescent="0.25">
      <c r="B74" s="86">
        <v>62</v>
      </c>
      <c r="C74" s="87" t="e">
        <f t="shared" si="0"/>
        <v>#NUM!</v>
      </c>
      <c r="D74" s="88"/>
      <c r="E74" s="87" t="e">
        <f t="shared" si="1"/>
        <v>#NUM!</v>
      </c>
      <c r="F74" s="88"/>
      <c r="G74" s="87" t="e">
        <f t="shared" si="2"/>
        <v>#NUM!</v>
      </c>
      <c r="H74" s="88"/>
      <c r="I74" s="87" t="e">
        <f t="shared" si="3"/>
        <v>#NUM!</v>
      </c>
      <c r="J74" s="88"/>
      <c r="K74" s="87" t="e">
        <f t="shared" si="4"/>
        <v>#NUM!</v>
      </c>
    </row>
    <row r="75" spans="2:11" x14ac:dyDescent="0.25">
      <c r="B75" s="86">
        <v>63</v>
      </c>
      <c r="C75" s="87" t="e">
        <f t="shared" si="0"/>
        <v>#NUM!</v>
      </c>
      <c r="D75" s="88"/>
      <c r="E75" s="87" t="e">
        <f t="shared" si="1"/>
        <v>#NUM!</v>
      </c>
      <c r="F75" s="88"/>
      <c r="G75" s="87" t="e">
        <f t="shared" si="2"/>
        <v>#NUM!</v>
      </c>
      <c r="H75" s="88"/>
      <c r="I75" s="87" t="e">
        <f t="shared" si="3"/>
        <v>#NUM!</v>
      </c>
      <c r="J75" s="88"/>
      <c r="K75" s="87" t="e">
        <f t="shared" si="4"/>
        <v>#NUM!</v>
      </c>
    </row>
    <row r="76" spans="2:11" x14ac:dyDescent="0.25">
      <c r="B76" s="86">
        <v>64</v>
      </c>
      <c r="C76" s="87" t="e">
        <f t="shared" ref="C76:C107" si="5">BINOMDIST(B76,$B$3,$B$4,FALSE)</f>
        <v>#NUM!</v>
      </c>
      <c r="D76" s="88"/>
      <c r="E76" s="87" t="e">
        <f t="shared" ref="E76:E112" si="6">BINOMDIST(B76,$B$3,$B$4,TRUE)</f>
        <v>#NUM!</v>
      </c>
      <c r="F76" s="88"/>
      <c r="G76" s="87" t="e">
        <f t="shared" ref="G76:G112" si="7">E76-C76</f>
        <v>#NUM!</v>
      </c>
      <c r="H76" s="88"/>
      <c r="I76" s="87" t="e">
        <f t="shared" ref="I76:I112" si="8">1-E76</f>
        <v>#NUM!</v>
      </c>
      <c r="J76" s="88"/>
      <c r="K76" s="87" t="e">
        <f t="shared" ref="K76:K112" si="9">1-G76</f>
        <v>#NUM!</v>
      </c>
    </row>
    <row r="77" spans="2:11" x14ac:dyDescent="0.25">
      <c r="B77" s="86">
        <v>65</v>
      </c>
      <c r="C77" s="87" t="e">
        <f t="shared" si="5"/>
        <v>#NUM!</v>
      </c>
      <c r="D77" s="88"/>
      <c r="E77" s="87" t="e">
        <f t="shared" si="6"/>
        <v>#NUM!</v>
      </c>
      <c r="F77" s="88"/>
      <c r="G77" s="87" t="e">
        <f t="shared" si="7"/>
        <v>#NUM!</v>
      </c>
      <c r="H77" s="88"/>
      <c r="I77" s="87" t="e">
        <f t="shared" si="8"/>
        <v>#NUM!</v>
      </c>
      <c r="J77" s="88"/>
      <c r="K77" s="87" t="e">
        <f t="shared" si="9"/>
        <v>#NUM!</v>
      </c>
    </row>
    <row r="78" spans="2:11" x14ac:dyDescent="0.25">
      <c r="B78" s="86">
        <v>66</v>
      </c>
      <c r="C78" s="87" t="e">
        <f t="shared" si="5"/>
        <v>#NUM!</v>
      </c>
      <c r="D78" s="88"/>
      <c r="E78" s="87" t="e">
        <f t="shared" si="6"/>
        <v>#NUM!</v>
      </c>
      <c r="F78" s="88"/>
      <c r="G78" s="87" t="e">
        <f t="shared" si="7"/>
        <v>#NUM!</v>
      </c>
      <c r="H78" s="88"/>
      <c r="I78" s="87" t="e">
        <f t="shared" si="8"/>
        <v>#NUM!</v>
      </c>
      <c r="J78" s="88"/>
      <c r="K78" s="87" t="e">
        <f t="shared" si="9"/>
        <v>#NUM!</v>
      </c>
    </row>
    <row r="79" spans="2:11" x14ac:dyDescent="0.25">
      <c r="B79" s="86">
        <v>67</v>
      </c>
      <c r="C79" s="87" t="e">
        <f t="shared" si="5"/>
        <v>#NUM!</v>
      </c>
      <c r="D79" s="88"/>
      <c r="E79" s="87" t="e">
        <f t="shared" si="6"/>
        <v>#NUM!</v>
      </c>
      <c r="F79" s="88"/>
      <c r="G79" s="87" t="e">
        <f t="shared" si="7"/>
        <v>#NUM!</v>
      </c>
      <c r="H79" s="88"/>
      <c r="I79" s="87" t="e">
        <f t="shared" si="8"/>
        <v>#NUM!</v>
      </c>
      <c r="J79" s="88"/>
      <c r="K79" s="87" t="e">
        <f t="shared" si="9"/>
        <v>#NUM!</v>
      </c>
    </row>
    <row r="80" spans="2:11" x14ac:dyDescent="0.25">
      <c r="B80" s="86">
        <v>68</v>
      </c>
      <c r="C80" s="87" t="e">
        <f t="shared" si="5"/>
        <v>#NUM!</v>
      </c>
      <c r="D80" s="88"/>
      <c r="E80" s="87" t="e">
        <f t="shared" si="6"/>
        <v>#NUM!</v>
      </c>
      <c r="F80" s="88"/>
      <c r="G80" s="87" t="e">
        <f t="shared" si="7"/>
        <v>#NUM!</v>
      </c>
      <c r="H80" s="88"/>
      <c r="I80" s="87" t="e">
        <f t="shared" si="8"/>
        <v>#NUM!</v>
      </c>
      <c r="J80" s="88"/>
      <c r="K80" s="87" t="e">
        <f t="shared" si="9"/>
        <v>#NUM!</v>
      </c>
    </row>
    <row r="81" spans="2:11" x14ac:dyDescent="0.25">
      <c r="B81" s="86">
        <v>69</v>
      </c>
      <c r="C81" s="87" t="e">
        <f t="shared" si="5"/>
        <v>#NUM!</v>
      </c>
      <c r="D81" s="88"/>
      <c r="E81" s="87" t="e">
        <f t="shared" si="6"/>
        <v>#NUM!</v>
      </c>
      <c r="F81" s="88"/>
      <c r="G81" s="87" t="e">
        <f t="shared" si="7"/>
        <v>#NUM!</v>
      </c>
      <c r="H81" s="88"/>
      <c r="I81" s="87" t="e">
        <f t="shared" si="8"/>
        <v>#NUM!</v>
      </c>
      <c r="J81" s="88"/>
      <c r="K81" s="87" t="e">
        <f t="shared" si="9"/>
        <v>#NUM!</v>
      </c>
    </row>
    <row r="82" spans="2:11" x14ac:dyDescent="0.25">
      <c r="B82" s="86">
        <v>70</v>
      </c>
      <c r="C82" s="87" t="e">
        <f t="shared" si="5"/>
        <v>#NUM!</v>
      </c>
      <c r="D82" s="88"/>
      <c r="E82" s="87" t="e">
        <f t="shared" si="6"/>
        <v>#NUM!</v>
      </c>
      <c r="F82" s="88"/>
      <c r="G82" s="87" t="e">
        <f t="shared" si="7"/>
        <v>#NUM!</v>
      </c>
      <c r="H82" s="88"/>
      <c r="I82" s="87" t="e">
        <f t="shared" si="8"/>
        <v>#NUM!</v>
      </c>
      <c r="J82" s="88"/>
      <c r="K82" s="87" t="e">
        <f t="shared" si="9"/>
        <v>#NUM!</v>
      </c>
    </row>
    <row r="83" spans="2:11" x14ac:dyDescent="0.25">
      <c r="B83" s="86">
        <v>71</v>
      </c>
      <c r="C83" s="87" t="e">
        <f t="shared" si="5"/>
        <v>#NUM!</v>
      </c>
      <c r="D83" s="88"/>
      <c r="E83" s="87" t="e">
        <f t="shared" si="6"/>
        <v>#NUM!</v>
      </c>
      <c r="F83" s="88"/>
      <c r="G83" s="87" t="e">
        <f t="shared" si="7"/>
        <v>#NUM!</v>
      </c>
      <c r="H83" s="88"/>
      <c r="I83" s="87" t="e">
        <f t="shared" si="8"/>
        <v>#NUM!</v>
      </c>
      <c r="J83" s="88"/>
      <c r="K83" s="87" t="e">
        <f t="shared" si="9"/>
        <v>#NUM!</v>
      </c>
    </row>
    <row r="84" spans="2:11" x14ac:dyDescent="0.25">
      <c r="B84" s="86">
        <v>72</v>
      </c>
      <c r="C84" s="87" t="e">
        <f t="shared" si="5"/>
        <v>#NUM!</v>
      </c>
      <c r="D84" s="88"/>
      <c r="E84" s="87" t="e">
        <f t="shared" si="6"/>
        <v>#NUM!</v>
      </c>
      <c r="F84" s="88"/>
      <c r="G84" s="87" t="e">
        <f t="shared" si="7"/>
        <v>#NUM!</v>
      </c>
      <c r="H84" s="88"/>
      <c r="I84" s="87" t="e">
        <f t="shared" si="8"/>
        <v>#NUM!</v>
      </c>
      <c r="J84" s="88"/>
      <c r="K84" s="87" t="e">
        <f t="shared" si="9"/>
        <v>#NUM!</v>
      </c>
    </row>
    <row r="85" spans="2:11" x14ac:dyDescent="0.25">
      <c r="B85" s="86">
        <v>73</v>
      </c>
      <c r="C85" s="87" t="e">
        <f t="shared" si="5"/>
        <v>#NUM!</v>
      </c>
      <c r="D85" s="88"/>
      <c r="E85" s="87" t="e">
        <f t="shared" si="6"/>
        <v>#NUM!</v>
      </c>
      <c r="F85" s="88"/>
      <c r="G85" s="87" t="e">
        <f t="shared" si="7"/>
        <v>#NUM!</v>
      </c>
      <c r="H85" s="88"/>
      <c r="I85" s="87" t="e">
        <f t="shared" si="8"/>
        <v>#NUM!</v>
      </c>
      <c r="J85" s="88"/>
      <c r="K85" s="87" t="e">
        <f t="shared" si="9"/>
        <v>#NUM!</v>
      </c>
    </row>
    <row r="86" spans="2:11" x14ac:dyDescent="0.25">
      <c r="B86" s="86">
        <v>74</v>
      </c>
      <c r="C86" s="87" t="e">
        <f t="shared" si="5"/>
        <v>#NUM!</v>
      </c>
      <c r="D86" s="88"/>
      <c r="E86" s="87" t="e">
        <f t="shared" si="6"/>
        <v>#NUM!</v>
      </c>
      <c r="F86" s="88"/>
      <c r="G86" s="87" t="e">
        <f t="shared" si="7"/>
        <v>#NUM!</v>
      </c>
      <c r="H86" s="88"/>
      <c r="I86" s="87" t="e">
        <f t="shared" si="8"/>
        <v>#NUM!</v>
      </c>
      <c r="J86" s="88"/>
      <c r="K86" s="87" t="e">
        <f t="shared" si="9"/>
        <v>#NUM!</v>
      </c>
    </row>
    <row r="87" spans="2:11" x14ac:dyDescent="0.25">
      <c r="B87" s="86">
        <v>75</v>
      </c>
      <c r="C87" s="87" t="e">
        <f t="shared" si="5"/>
        <v>#NUM!</v>
      </c>
      <c r="D87" s="88"/>
      <c r="E87" s="87" t="e">
        <f t="shared" si="6"/>
        <v>#NUM!</v>
      </c>
      <c r="F87" s="88"/>
      <c r="G87" s="87" t="e">
        <f t="shared" si="7"/>
        <v>#NUM!</v>
      </c>
      <c r="H87" s="88"/>
      <c r="I87" s="87" t="e">
        <f t="shared" si="8"/>
        <v>#NUM!</v>
      </c>
      <c r="J87" s="88"/>
      <c r="K87" s="87" t="e">
        <f t="shared" si="9"/>
        <v>#NUM!</v>
      </c>
    </row>
    <row r="88" spans="2:11" x14ac:dyDescent="0.25">
      <c r="B88" s="86">
        <v>76</v>
      </c>
      <c r="C88" s="87" t="e">
        <f t="shared" si="5"/>
        <v>#NUM!</v>
      </c>
      <c r="D88" s="88"/>
      <c r="E88" s="87" t="e">
        <f t="shared" si="6"/>
        <v>#NUM!</v>
      </c>
      <c r="F88" s="88"/>
      <c r="G88" s="87" t="e">
        <f t="shared" si="7"/>
        <v>#NUM!</v>
      </c>
      <c r="H88" s="88"/>
      <c r="I88" s="87" t="e">
        <f t="shared" si="8"/>
        <v>#NUM!</v>
      </c>
      <c r="J88" s="88"/>
      <c r="K88" s="87" t="e">
        <f t="shared" si="9"/>
        <v>#NUM!</v>
      </c>
    </row>
    <row r="89" spans="2:11" x14ac:dyDescent="0.25">
      <c r="B89" s="86">
        <v>77</v>
      </c>
      <c r="C89" s="87" t="e">
        <f t="shared" si="5"/>
        <v>#NUM!</v>
      </c>
      <c r="D89" s="88"/>
      <c r="E89" s="87" t="e">
        <f t="shared" si="6"/>
        <v>#NUM!</v>
      </c>
      <c r="F89" s="88"/>
      <c r="G89" s="87" t="e">
        <f t="shared" si="7"/>
        <v>#NUM!</v>
      </c>
      <c r="H89" s="88"/>
      <c r="I89" s="87" t="e">
        <f t="shared" si="8"/>
        <v>#NUM!</v>
      </c>
      <c r="J89" s="88"/>
      <c r="K89" s="87" t="e">
        <f t="shared" si="9"/>
        <v>#NUM!</v>
      </c>
    </row>
    <row r="90" spans="2:11" x14ac:dyDescent="0.25">
      <c r="B90" s="86">
        <v>78</v>
      </c>
      <c r="C90" s="87" t="e">
        <f t="shared" si="5"/>
        <v>#NUM!</v>
      </c>
      <c r="D90" s="88"/>
      <c r="E90" s="87" t="e">
        <f t="shared" si="6"/>
        <v>#NUM!</v>
      </c>
      <c r="F90" s="88"/>
      <c r="G90" s="87" t="e">
        <f t="shared" si="7"/>
        <v>#NUM!</v>
      </c>
      <c r="H90" s="88"/>
      <c r="I90" s="87" t="e">
        <f t="shared" si="8"/>
        <v>#NUM!</v>
      </c>
      <c r="J90" s="88"/>
      <c r="K90" s="87" t="e">
        <f t="shared" si="9"/>
        <v>#NUM!</v>
      </c>
    </row>
    <row r="91" spans="2:11" x14ac:dyDescent="0.25">
      <c r="B91" s="86">
        <v>79</v>
      </c>
      <c r="C91" s="87" t="e">
        <f t="shared" si="5"/>
        <v>#NUM!</v>
      </c>
      <c r="D91" s="88"/>
      <c r="E91" s="87" t="e">
        <f t="shared" si="6"/>
        <v>#NUM!</v>
      </c>
      <c r="F91" s="88"/>
      <c r="G91" s="87" t="e">
        <f t="shared" si="7"/>
        <v>#NUM!</v>
      </c>
      <c r="H91" s="88"/>
      <c r="I91" s="87" t="e">
        <f t="shared" si="8"/>
        <v>#NUM!</v>
      </c>
      <c r="J91" s="88"/>
      <c r="K91" s="87" t="e">
        <f t="shared" si="9"/>
        <v>#NUM!</v>
      </c>
    </row>
    <row r="92" spans="2:11" x14ac:dyDescent="0.25">
      <c r="B92" s="86">
        <v>80</v>
      </c>
      <c r="C92" s="87" t="e">
        <f t="shared" si="5"/>
        <v>#NUM!</v>
      </c>
      <c r="D92" s="88"/>
      <c r="E92" s="87" t="e">
        <f t="shared" si="6"/>
        <v>#NUM!</v>
      </c>
      <c r="F92" s="88"/>
      <c r="G92" s="87" t="e">
        <f t="shared" si="7"/>
        <v>#NUM!</v>
      </c>
      <c r="H92" s="88"/>
      <c r="I92" s="87" t="e">
        <f t="shared" si="8"/>
        <v>#NUM!</v>
      </c>
      <c r="J92" s="88"/>
      <c r="K92" s="87" t="e">
        <f t="shared" si="9"/>
        <v>#NUM!</v>
      </c>
    </row>
    <row r="93" spans="2:11" x14ac:dyDescent="0.25">
      <c r="B93" s="86">
        <v>81</v>
      </c>
      <c r="C93" s="87" t="e">
        <f t="shared" si="5"/>
        <v>#NUM!</v>
      </c>
      <c r="D93" s="88"/>
      <c r="E93" s="87" t="e">
        <f t="shared" si="6"/>
        <v>#NUM!</v>
      </c>
      <c r="F93" s="88"/>
      <c r="G93" s="87" t="e">
        <f t="shared" si="7"/>
        <v>#NUM!</v>
      </c>
      <c r="H93" s="88"/>
      <c r="I93" s="87" t="e">
        <f t="shared" si="8"/>
        <v>#NUM!</v>
      </c>
      <c r="J93" s="88"/>
      <c r="K93" s="87" t="e">
        <f t="shared" si="9"/>
        <v>#NUM!</v>
      </c>
    </row>
    <row r="94" spans="2:11" x14ac:dyDescent="0.25">
      <c r="B94" s="86">
        <v>82</v>
      </c>
      <c r="C94" s="87" t="e">
        <f t="shared" si="5"/>
        <v>#NUM!</v>
      </c>
      <c r="D94" s="88"/>
      <c r="E94" s="87" t="e">
        <f t="shared" si="6"/>
        <v>#NUM!</v>
      </c>
      <c r="F94" s="88"/>
      <c r="G94" s="87" t="e">
        <f t="shared" si="7"/>
        <v>#NUM!</v>
      </c>
      <c r="H94" s="88"/>
      <c r="I94" s="87" t="e">
        <f t="shared" si="8"/>
        <v>#NUM!</v>
      </c>
      <c r="J94" s="88"/>
      <c r="K94" s="87" t="e">
        <f t="shared" si="9"/>
        <v>#NUM!</v>
      </c>
    </row>
    <row r="95" spans="2:11" x14ac:dyDescent="0.25">
      <c r="B95" s="86">
        <v>83</v>
      </c>
      <c r="C95" s="87" t="e">
        <f t="shared" si="5"/>
        <v>#NUM!</v>
      </c>
      <c r="D95" s="88"/>
      <c r="E95" s="87" t="e">
        <f t="shared" si="6"/>
        <v>#NUM!</v>
      </c>
      <c r="F95" s="88"/>
      <c r="G95" s="87" t="e">
        <f t="shared" si="7"/>
        <v>#NUM!</v>
      </c>
      <c r="H95" s="88"/>
      <c r="I95" s="87" t="e">
        <f t="shared" si="8"/>
        <v>#NUM!</v>
      </c>
      <c r="J95" s="88"/>
      <c r="K95" s="87" t="e">
        <f t="shared" si="9"/>
        <v>#NUM!</v>
      </c>
    </row>
    <row r="96" spans="2:11" x14ac:dyDescent="0.25">
      <c r="B96" s="86">
        <v>84</v>
      </c>
      <c r="C96" s="87" t="e">
        <f t="shared" si="5"/>
        <v>#NUM!</v>
      </c>
      <c r="D96" s="88"/>
      <c r="E96" s="87" t="e">
        <f t="shared" si="6"/>
        <v>#NUM!</v>
      </c>
      <c r="F96" s="88"/>
      <c r="G96" s="87" t="e">
        <f t="shared" si="7"/>
        <v>#NUM!</v>
      </c>
      <c r="H96" s="88"/>
      <c r="I96" s="87" t="e">
        <f t="shared" si="8"/>
        <v>#NUM!</v>
      </c>
      <c r="J96" s="88"/>
      <c r="K96" s="87" t="e">
        <f t="shared" si="9"/>
        <v>#NUM!</v>
      </c>
    </row>
    <row r="97" spans="2:11" x14ac:dyDescent="0.25">
      <c r="B97" s="86">
        <v>85</v>
      </c>
      <c r="C97" s="87" t="e">
        <f t="shared" si="5"/>
        <v>#NUM!</v>
      </c>
      <c r="D97" s="88"/>
      <c r="E97" s="87" t="e">
        <f t="shared" si="6"/>
        <v>#NUM!</v>
      </c>
      <c r="F97" s="88"/>
      <c r="G97" s="87" t="e">
        <f t="shared" si="7"/>
        <v>#NUM!</v>
      </c>
      <c r="H97" s="88"/>
      <c r="I97" s="87" t="e">
        <f t="shared" si="8"/>
        <v>#NUM!</v>
      </c>
      <c r="J97" s="88"/>
      <c r="K97" s="87" t="e">
        <f t="shared" si="9"/>
        <v>#NUM!</v>
      </c>
    </row>
    <row r="98" spans="2:11" x14ac:dyDescent="0.25">
      <c r="B98" s="86">
        <v>86</v>
      </c>
      <c r="C98" s="87" t="e">
        <f t="shared" si="5"/>
        <v>#NUM!</v>
      </c>
      <c r="D98" s="88"/>
      <c r="E98" s="87" t="e">
        <f t="shared" si="6"/>
        <v>#NUM!</v>
      </c>
      <c r="F98" s="88"/>
      <c r="G98" s="87" t="e">
        <f t="shared" si="7"/>
        <v>#NUM!</v>
      </c>
      <c r="H98" s="88"/>
      <c r="I98" s="87" t="e">
        <f t="shared" si="8"/>
        <v>#NUM!</v>
      </c>
      <c r="J98" s="88"/>
      <c r="K98" s="87" t="e">
        <f t="shared" si="9"/>
        <v>#NUM!</v>
      </c>
    </row>
    <row r="99" spans="2:11" x14ac:dyDescent="0.25">
      <c r="B99" s="86">
        <v>87</v>
      </c>
      <c r="C99" s="87" t="e">
        <f t="shared" si="5"/>
        <v>#NUM!</v>
      </c>
      <c r="D99" s="88"/>
      <c r="E99" s="87" t="e">
        <f t="shared" si="6"/>
        <v>#NUM!</v>
      </c>
      <c r="F99" s="88"/>
      <c r="G99" s="87" t="e">
        <f t="shared" si="7"/>
        <v>#NUM!</v>
      </c>
      <c r="H99" s="88"/>
      <c r="I99" s="87" t="e">
        <f t="shared" si="8"/>
        <v>#NUM!</v>
      </c>
      <c r="J99" s="88"/>
      <c r="K99" s="87" t="e">
        <f t="shared" si="9"/>
        <v>#NUM!</v>
      </c>
    </row>
    <row r="100" spans="2:11" x14ac:dyDescent="0.25">
      <c r="B100" s="86">
        <v>88</v>
      </c>
      <c r="C100" s="87" t="e">
        <f t="shared" si="5"/>
        <v>#NUM!</v>
      </c>
      <c r="D100" s="88"/>
      <c r="E100" s="87" t="e">
        <f t="shared" si="6"/>
        <v>#NUM!</v>
      </c>
      <c r="F100" s="88"/>
      <c r="G100" s="87" t="e">
        <f t="shared" si="7"/>
        <v>#NUM!</v>
      </c>
      <c r="H100" s="88"/>
      <c r="I100" s="87" t="e">
        <f t="shared" si="8"/>
        <v>#NUM!</v>
      </c>
      <c r="J100" s="88"/>
      <c r="K100" s="87" t="e">
        <f t="shared" si="9"/>
        <v>#NUM!</v>
      </c>
    </row>
    <row r="101" spans="2:11" x14ac:dyDescent="0.25">
      <c r="B101" s="86">
        <v>89</v>
      </c>
      <c r="C101" s="87" t="e">
        <f t="shared" si="5"/>
        <v>#NUM!</v>
      </c>
      <c r="D101" s="88"/>
      <c r="E101" s="87" t="e">
        <f t="shared" si="6"/>
        <v>#NUM!</v>
      </c>
      <c r="F101" s="88"/>
      <c r="G101" s="87" t="e">
        <f t="shared" si="7"/>
        <v>#NUM!</v>
      </c>
      <c r="H101" s="88"/>
      <c r="I101" s="87" t="e">
        <f t="shared" si="8"/>
        <v>#NUM!</v>
      </c>
      <c r="J101" s="88"/>
      <c r="K101" s="87" t="e">
        <f t="shared" si="9"/>
        <v>#NUM!</v>
      </c>
    </row>
    <row r="102" spans="2:11" x14ac:dyDescent="0.25">
      <c r="B102" s="86">
        <v>90</v>
      </c>
      <c r="C102" s="87" t="e">
        <f t="shared" si="5"/>
        <v>#NUM!</v>
      </c>
      <c r="D102" s="88"/>
      <c r="E102" s="87" t="e">
        <f t="shared" si="6"/>
        <v>#NUM!</v>
      </c>
      <c r="F102" s="88"/>
      <c r="G102" s="87" t="e">
        <f t="shared" si="7"/>
        <v>#NUM!</v>
      </c>
      <c r="H102" s="88"/>
      <c r="I102" s="87" t="e">
        <f t="shared" si="8"/>
        <v>#NUM!</v>
      </c>
      <c r="J102" s="88"/>
      <c r="K102" s="87" t="e">
        <f t="shared" si="9"/>
        <v>#NUM!</v>
      </c>
    </row>
    <row r="103" spans="2:11" x14ac:dyDescent="0.25">
      <c r="B103" s="86">
        <v>91</v>
      </c>
      <c r="C103" s="87" t="e">
        <f t="shared" si="5"/>
        <v>#NUM!</v>
      </c>
      <c r="D103" s="88"/>
      <c r="E103" s="87" t="e">
        <f t="shared" si="6"/>
        <v>#NUM!</v>
      </c>
      <c r="F103" s="88"/>
      <c r="G103" s="87" t="e">
        <f t="shared" si="7"/>
        <v>#NUM!</v>
      </c>
      <c r="H103" s="88"/>
      <c r="I103" s="87" t="e">
        <f t="shared" si="8"/>
        <v>#NUM!</v>
      </c>
      <c r="J103" s="88"/>
      <c r="K103" s="87" t="e">
        <f t="shared" si="9"/>
        <v>#NUM!</v>
      </c>
    </row>
    <row r="104" spans="2:11" x14ac:dyDescent="0.25">
      <c r="B104" s="86">
        <v>92</v>
      </c>
      <c r="C104" s="87" t="e">
        <f t="shared" si="5"/>
        <v>#NUM!</v>
      </c>
      <c r="D104" s="88"/>
      <c r="E104" s="87" t="e">
        <f t="shared" si="6"/>
        <v>#NUM!</v>
      </c>
      <c r="F104" s="88"/>
      <c r="G104" s="87" t="e">
        <f t="shared" si="7"/>
        <v>#NUM!</v>
      </c>
      <c r="H104" s="88"/>
      <c r="I104" s="87" t="e">
        <f t="shared" si="8"/>
        <v>#NUM!</v>
      </c>
      <c r="J104" s="88"/>
      <c r="K104" s="87" t="e">
        <f t="shared" si="9"/>
        <v>#NUM!</v>
      </c>
    </row>
    <row r="105" spans="2:11" x14ac:dyDescent="0.25">
      <c r="B105" s="86">
        <v>93</v>
      </c>
      <c r="C105" s="87" t="e">
        <f t="shared" si="5"/>
        <v>#NUM!</v>
      </c>
      <c r="D105" s="88"/>
      <c r="E105" s="87" t="e">
        <f t="shared" si="6"/>
        <v>#NUM!</v>
      </c>
      <c r="F105" s="88"/>
      <c r="G105" s="87" t="e">
        <f t="shared" si="7"/>
        <v>#NUM!</v>
      </c>
      <c r="H105" s="88"/>
      <c r="I105" s="87" t="e">
        <f t="shared" si="8"/>
        <v>#NUM!</v>
      </c>
      <c r="J105" s="88"/>
      <c r="K105" s="87" t="e">
        <f t="shared" si="9"/>
        <v>#NUM!</v>
      </c>
    </row>
    <row r="106" spans="2:11" x14ac:dyDescent="0.25">
      <c r="B106" s="86">
        <v>94</v>
      </c>
      <c r="C106" s="87" t="e">
        <f t="shared" si="5"/>
        <v>#NUM!</v>
      </c>
      <c r="D106" s="88"/>
      <c r="E106" s="87" t="e">
        <f t="shared" si="6"/>
        <v>#NUM!</v>
      </c>
      <c r="F106" s="88"/>
      <c r="G106" s="87" t="e">
        <f t="shared" si="7"/>
        <v>#NUM!</v>
      </c>
      <c r="H106" s="88"/>
      <c r="I106" s="87" t="e">
        <f t="shared" si="8"/>
        <v>#NUM!</v>
      </c>
      <c r="J106" s="88"/>
      <c r="K106" s="87" t="e">
        <f t="shared" si="9"/>
        <v>#NUM!</v>
      </c>
    </row>
    <row r="107" spans="2:11" x14ac:dyDescent="0.25">
      <c r="B107" s="86">
        <v>95</v>
      </c>
      <c r="C107" s="87" t="e">
        <f t="shared" si="5"/>
        <v>#NUM!</v>
      </c>
      <c r="D107" s="88"/>
      <c r="E107" s="87" t="e">
        <f t="shared" si="6"/>
        <v>#NUM!</v>
      </c>
      <c r="F107" s="88"/>
      <c r="G107" s="87" t="e">
        <f t="shared" si="7"/>
        <v>#NUM!</v>
      </c>
      <c r="H107" s="88"/>
      <c r="I107" s="87" t="e">
        <f t="shared" si="8"/>
        <v>#NUM!</v>
      </c>
      <c r="J107" s="88"/>
      <c r="K107" s="87" t="e">
        <f t="shared" si="9"/>
        <v>#NUM!</v>
      </c>
    </row>
    <row r="108" spans="2:11" x14ac:dyDescent="0.25">
      <c r="B108" s="86">
        <v>96</v>
      </c>
      <c r="C108" s="87" t="e">
        <f>BINOMDIST(B108,$B$3,$B$4,FALSE)</f>
        <v>#NUM!</v>
      </c>
      <c r="D108" s="88"/>
      <c r="E108" s="87" t="e">
        <f t="shared" si="6"/>
        <v>#NUM!</v>
      </c>
      <c r="F108" s="88"/>
      <c r="G108" s="87" t="e">
        <f t="shared" si="7"/>
        <v>#NUM!</v>
      </c>
      <c r="H108" s="88"/>
      <c r="I108" s="87" t="e">
        <f t="shared" si="8"/>
        <v>#NUM!</v>
      </c>
      <c r="J108" s="88"/>
      <c r="K108" s="87" t="e">
        <f t="shared" si="9"/>
        <v>#NUM!</v>
      </c>
    </row>
    <row r="109" spans="2:11" x14ac:dyDescent="0.25">
      <c r="B109" s="86">
        <v>97</v>
      </c>
      <c r="C109" s="87" t="e">
        <f>BINOMDIST(B109,$B$3,$B$4,FALSE)</f>
        <v>#NUM!</v>
      </c>
      <c r="D109" s="88"/>
      <c r="E109" s="87" t="e">
        <f t="shared" si="6"/>
        <v>#NUM!</v>
      </c>
      <c r="F109" s="88"/>
      <c r="G109" s="87" t="e">
        <f t="shared" si="7"/>
        <v>#NUM!</v>
      </c>
      <c r="H109" s="88"/>
      <c r="I109" s="87" t="e">
        <f t="shared" si="8"/>
        <v>#NUM!</v>
      </c>
      <c r="J109" s="88"/>
      <c r="K109" s="87" t="e">
        <f t="shared" si="9"/>
        <v>#NUM!</v>
      </c>
    </row>
    <row r="110" spans="2:11" x14ac:dyDescent="0.25">
      <c r="B110" s="86">
        <v>98</v>
      </c>
      <c r="C110" s="87" t="e">
        <f>BINOMDIST(B110,$B$3,$B$4,FALSE)</f>
        <v>#NUM!</v>
      </c>
      <c r="D110" s="88"/>
      <c r="E110" s="87" t="e">
        <f t="shared" si="6"/>
        <v>#NUM!</v>
      </c>
      <c r="F110" s="88"/>
      <c r="G110" s="87" t="e">
        <f t="shared" si="7"/>
        <v>#NUM!</v>
      </c>
      <c r="H110" s="88"/>
      <c r="I110" s="87" t="e">
        <f t="shared" si="8"/>
        <v>#NUM!</v>
      </c>
      <c r="J110" s="88"/>
      <c r="K110" s="87" t="e">
        <f t="shared" si="9"/>
        <v>#NUM!</v>
      </c>
    </row>
    <row r="111" spans="2:11" x14ac:dyDescent="0.25">
      <c r="B111" s="86">
        <v>99</v>
      </c>
      <c r="C111" s="87" t="e">
        <f>BINOMDIST(B111,$B$3,$B$4,FALSE)</f>
        <v>#NUM!</v>
      </c>
      <c r="D111" s="88"/>
      <c r="E111" s="87" t="e">
        <f t="shared" si="6"/>
        <v>#NUM!</v>
      </c>
      <c r="F111" s="88"/>
      <c r="G111" s="87" t="e">
        <f t="shared" si="7"/>
        <v>#NUM!</v>
      </c>
      <c r="H111" s="88"/>
      <c r="I111" s="87" t="e">
        <f t="shared" si="8"/>
        <v>#NUM!</v>
      </c>
      <c r="J111" s="88"/>
      <c r="K111" s="87" t="e">
        <f t="shared" si="9"/>
        <v>#NUM!</v>
      </c>
    </row>
    <row r="112" spans="2:11" x14ac:dyDescent="0.25">
      <c r="B112" s="86">
        <v>100</v>
      </c>
      <c r="C112" s="87" t="e">
        <f>BINOMDIST(B112,$B$3,$B$4,FALSE)</f>
        <v>#NUM!</v>
      </c>
      <c r="D112" s="88"/>
      <c r="E112" s="87" t="e">
        <f t="shared" si="6"/>
        <v>#NUM!</v>
      </c>
      <c r="F112" s="88"/>
      <c r="G112" s="87" t="e">
        <f t="shared" si="7"/>
        <v>#NUM!</v>
      </c>
      <c r="H112" s="88"/>
      <c r="I112" s="87" t="e">
        <f t="shared" si="8"/>
        <v>#NUM!</v>
      </c>
      <c r="J112" s="88"/>
      <c r="K112" s="87" t="e">
        <f t="shared" si="9"/>
        <v>#NUM!</v>
      </c>
    </row>
  </sheetData>
  <sheetProtection password="87CD" sheet="1" formatCells="0" formatColumns="0" formatRows="0" insertColumns="0" insertRows="0" insertHyperlinks="0" deleteColumns="0" deleteRows="0" sort="0" autoFilter="0" pivotTables="0"/>
  <dataValidations count="2">
    <dataValidation type="decimal" allowBlank="1" showInputMessage="1" showErrorMessage="1" sqref="B4" xr:uid="{DF2C6D00-734C-4A33-92C6-6FF7FDDC7696}">
      <formula1>0</formula1>
      <formula2>1</formula2>
    </dataValidation>
    <dataValidation type="whole" allowBlank="1" showInputMessage="1" showErrorMessage="1" sqref="B3" xr:uid="{3CA2B428-4FC8-43D7-A7CD-4C7CCACA9C65}">
      <formula1>1</formula1>
      <formula2>100</formula2>
    </dataValidation>
  </dataValidations>
  <pageMargins left="0.5" right="0.5" top="1" bottom="1" header="0.5" footer="0.5"/>
  <pageSetup orientation="portrait" r:id="rId1"/>
  <headerFooter alignWithMargins="0">
    <oddHeader>&amp;C&amp;"Arial,Bold"&amp;16Binomial Probability Distribution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8"/>
  <sheetViews>
    <sheetView workbookViewId="0">
      <pane ySplit="8" topLeftCell="A9" activePane="bottomLeft" state="frozen"/>
      <selection activeCell="F31" sqref="F31"/>
      <selection pane="bottomLeft" activeCell="G24" sqref="G24"/>
    </sheetView>
  </sheetViews>
  <sheetFormatPr defaultColWidth="9.109375" defaultRowHeight="13.2" x14ac:dyDescent="0.25"/>
  <cols>
    <col min="1" max="1" width="24.6640625" style="1" customWidth="1"/>
    <col min="2" max="2" width="13.6640625" style="1" customWidth="1"/>
    <col min="3" max="5" width="13.33203125" style="1" customWidth="1"/>
    <col min="6" max="6" width="10" style="1" customWidth="1"/>
    <col min="7" max="7" width="9.109375" style="30"/>
    <col min="8" max="16384" width="9.109375" style="1"/>
  </cols>
  <sheetData>
    <row r="1" spans="1:11" x14ac:dyDescent="0.25">
      <c r="A1" s="45" t="s">
        <v>27</v>
      </c>
    </row>
    <row r="3" spans="1:11" x14ac:dyDescent="0.25">
      <c r="A3" s="46" t="s">
        <v>28</v>
      </c>
      <c r="B3" s="47"/>
      <c r="C3" s="48" t="s">
        <v>89</v>
      </c>
      <c r="D3" s="49"/>
      <c r="E3" s="49"/>
      <c r="F3" s="50"/>
      <c r="G3" s="51"/>
    </row>
    <row r="4" spans="1:11" x14ac:dyDescent="0.25">
      <c r="A4" s="52"/>
      <c r="B4" s="53"/>
      <c r="C4" s="54" t="s">
        <v>90</v>
      </c>
      <c r="D4" s="54" t="s">
        <v>91</v>
      </c>
      <c r="E4" s="54"/>
      <c r="F4" s="55" t="s">
        <v>29</v>
      </c>
      <c r="G4" s="56"/>
    </row>
    <row r="5" spans="1:11" x14ac:dyDescent="0.25">
      <c r="A5" s="57" t="s">
        <v>92</v>
      </c>
      <c r="B5" s="58" t="s">
        <v>93</v>
      </c>
      <c r="C5" s="54">
        <v>50</v>
      </c>
      <c r="D5" s="54">
        <v>10</v>
      </c>
      <c r="E5" s="54"/>
      <c r="F5" s="59">
        <f>SUM(C5:E5)</f>
        <v>60</v>
      </c>
      <c r="G5" s="51"/>
    </row>
    <row r="6" spans="1:11" x14ac:dyDescent="0.25">
      <c r="A6" s="60"/>
      <c r="B6" s="58" t="s">
        <v>94</v>
      </c>
      <c r="C6" s="54">
        <v>30</v>
      </c>
      <c r="D6" s="54">
        <v>10</v>
      </c>
      <c r="E6" s="54"/>
      <c r="F6" s="59">
        <f>SUM(C6:E6)</f>
        <v>40</v>
      </c>
      <c r="G6" s="51"/>
    </row>
    <row r="7" spans="1:11" x14ac:dyDescent="0.25">
      <c r="A7" s="60"/>
      <c r="B7" s="58"/>
      <c r="C7" s="54"/>
      <c r="D7" s="54"/>
      <c r="E7" s="54"/>
      <c r="F7" s="59">
        <f>SUM(C7:E7)</f>
        <v>0</v>
      </c>
      <c r="G7" s="51"/>
    </row>
    <row r="8" spans="1:11" x14ac:dyDescent="0.25">
      <c r="A8" s="61"/>
      <c r="B8" s="62" t="s">
        <v>29</v>
      </c>
      <c r="C8" s="59">
        <f>SUM(C5:C7)</f>
        <v>80</v>
      </c>
      <c r="D8" s="59">
        <f>SUM(D5:D7)</f>
        <v>20</v>
      </c>
      <c r="E8" s="59">
        <f>SUM(E5:E7)</f>
        <v>0</v>
      </c>
      <c r="F8" s="59">
        <f>SUM(F5:F7)</f>
        <v>100</v>
      </c>
      <c r="G8" s="51"/>
    </row>
    <row r="10" spans="1:11" x14ac:dyDescent="0.25">
      <c r="A10" s="133" t="s">
        <v>30</v>
      </c>
      <c r="B10" s="134"/>
      <c r="C10" s="127" t="s">
        <v>95</v>
      </c>
    </row>
    <row r="11" spans="1:11" x14ac:dyDescent="0.25">
      <c r="A11" s="63" t="str">
        <f>"P("&amp;B5&amp;")"</f>
        <v>P(Savings Y)</v>
      </c>
      <c r="B11" s="117">
        <f>F5/F8</f>
        <v>0.6</v>
      </c>
      <c r="C11" s="127" t="s">
        <v>96</v>
      </c>
    </row>
    <row r="12" spans="1:11" x14ac:dyDescent="0.25">
      <c r="A12" s="63" t="str">
        <f>"P("&amp;B6&amp;")"</f>
        <v>P(Savings N)</v>
      </c>
      <c r="B12" s="117">
        <f>F6/F8</f>
        <v>0.4</v>
      </c>
      <c r="C12" s="127" t="s">
        <v>97</v>
      </c>
    </row>
    <row r="13" spans="1:11" x14ac:dyDescent="0.25">
      <c r="A13" s="63" t="str">
        <f>"P("&amp;B7&amp;")"</f>
        <v>P()</v>
      </c>
      <c r="B13" s="117">
        <f>F7/F8</f>
        <v>0</v>
      </c>
      <c r="C13" s="127" t="s">
        <v>98</v>
      </c>
      <c r="K13" s="66"/>
    </row>
    <row r="14" spans="1:11" x14ac:dyDescent="0.25">
      <c r="A14" s="63" t="str">
        <f>"P("&amp;C4&amp;")"</f>
        <v>P(Checking Y)</v>
      </c>
      <c r="B14" s="117">
        <f>C8/F8</f>
        <v>0.8</v>
      </c>
      <c r="K14" s="66"/>
    </row>
    <row r="15" spans="1:11" x14ac:dyDescent="0.25">
      <c r="A15" s="63" t="str">
        <f>"P("&amp;D4&amp;")"</f>
        <v>P(Checking N)</v>
      </c>
      <c r="B15" s="117">
        <f>D8/F8</f>
        <v>0.2</v>
      </c>
      <c r="K15" s="66"/>
    </row>
    <row r="16" spans="1:11" x14ac:dyDescent="0.25">
      <c r="A16" s="63" t="str">
        <f>"P("&amp;E4&amp;")"</f>
        <v>P()</v>
      </c>
      <c r="B16" s="117">
        <f>E8/F8</f>
        <v>0</v>
      </c>
      <c r="G16" s="67"/>
      <c r="H16" s="66"/>
      <c r="I16" s="66"/>
      <c r="J16" s="66"/>
      <c r="K16" s="66"/>
    </row>
    <row r="17" spans="1:7" s="30" customFormat="1" x14ac:dyDescent="0.25">
      <c r="B17" s="64"/>
      <c r="C17" s="1"/>
      <c r="D17" s="1"/>
      <c r="E17" s="1"/>
      <c r="F17" s="1"/>
    </row>
    <row r="18" spans="1:7" x14ac:dyDescent="0.25">
      <c r="A18" s="133" t="s">
        <v>31</v>
      </c>
      <c r="B18" s="134"/>
      <c r="G18" s="1"/>
    </row>
    <row r="19" spans="1:7" x14ac:dyDescent="0.25">
      <c r="A19" s="62" t="str">
        <f>"P("&amp;B5&amp;" and "&amp;C4&amp;")"</f>
        <v>P(Savings Y and Checking Y)</v>
      </c>
      <c r="B19" s="117">
        <f>C5/F8</f>
        <v>0.5</v>
      </c>
      <c r="G19" s="1"/>
    </row>
    <row r="20" spans="1:7" x14ac:dyDescent="0.25">
      <c r="A20" s="62" t="str">
        <f>"P("&amp;B5&amp;" and "&amp;D4&amp;")"</f>
        <v>P(Savings Y and Checking N)</v>
      </c>
      <c r="B20" s="117">
        <f>D5/F8</f>
        <v>0.1</v>
      </c>
      <c r="G20" s="1"/>
    </row>
    <row r="21" spans="1:7" x14ac:dyDescent="0.25">
      <c r="A21" s="62" t="str">
        <f>"P("&amp;B5&amp;" and "&amp;E4&amp;")"</f>
        <v>P(Savings Y and )</v>
      </c>
      <c r="B21" s="117">
        <f>E5/F8</f>
        <v>0</v>
      </c>
      <c r="G21" s="1"/>
    </row>
    <row r="22" spans="1:7" x14ac:dyDescent="0.25">
      <c r="A22" s="62" t="str">
        <f>"P("&amp;B6&amp;" and "&amp;C4&amp;")"</f>
        <v>P(Savings N and Checking Y)</v>
      </c>
      <c r="B22" s="117">
        <f>C6/F8</f>
        <v>0.3</v>
      </c>
      <c r="G22" s="1"/>
    </row>
    <row r="23" spans="1:7" x14ac:dyDescent="0.25">
      <c r="A23" s="62" t="str">
        <f>"P("&amp;B6&amp;" and "&amp;D4&amp;")"</f>
        <v>P(Savings N and Checking N)</v>
      </c>
      <c r="B23" s="117">
        <f>D6/F8</f>
        <v>0.1</v>
      </c>
      <c r="G23" s="1"/>
    </row>
    <row r="24" spans="1:7" x14ac:dyDescent="0.25">
      <c r="A24" s="62" t="str">
        <f>"P("&amp;B6&amp;" and "&amp;E4&amp;")"</f>
        <v>P(Savings N and )</v>
      </c>
      <c r="B24" s="117">
        <f>E6/F8</f>
        <v>0</v>
      </c>
      <c r="G24" s="1"/>
    </row>
    <row r="25" spans="1:7" x14ac:dyDescent="0.25">
      <c r="A25" s="62" t="str">
        <f>"P("&amp;B7&amp;" and "&amp;C4&amp;")"</f>
        <v>P( and Checking Y)</v>
      </c>
      <c r="B25" s="117">
        <f>C7/F8</f>
        <v>0</v>
      </c>
      <c r="G25" s="1"/>
    </row>
    <row r="26" spans="1:7" x14ac:dyDescent="0.25">
      <c r="A26" s="62" t="str">
        <f>"P("&amp;B7&amp;" and "&amp;D4&amp;")"</f>
        <v>P( and Checking N)</v>
      </c>
      <c r="B26" s="117">
        <f>D7/F8</f>
        <v>0</v>
      </c>
      <c r="G26" s="1"/>
    </row>
    <row r="27" spans="1:7" x14ac:dyDescent="0.25">
      <c r="A27" s="62" t="str">
        <f>"P("&amp;B7&amp;" and "&amp;E4&amp;")"</f>
        <v>P( and )</v>
      </c>
      <c r="B27" s="117">
        <f>E7/F8</f>
        <v>0</v>
      </c>
      <c r="G27" s="1"/>
    </row>
    <row r="28" spans="1:7" s="30" customFormat="1" x14ac:dyDescent="0.25">
      <c r="B28" s="64"/>
    </row>
    <row r="29" spans="1:7" x14ac:dyDescent="0.25">
      <c r="A29" s="133" t="s">
        <v>32</v>
      </c>
      <c r="B29" s="134"/>
      <c r="G29" s="1"/>
    </row>
    <row r="30" spans="1:7" x14ac:dyDescent="0.25">
      <c r="A30" s="62" t="str">
        <f>"P("&amp;B5&amp;" or "&amp;C4&amp;")"</f>
        <v>P(Savings Y or Checking Y)</v>
      </c>
      <c r="B30" s="117">
        <f>(F5+C8-C5)/F8</f>
        <v>0.9</v>
      </c>
      <c r="C30" s="127" t="s">
        <v>100</v>
      </c>
      <c r="D30" s="129" t="s">
        <v>99</v>
      </c>
      <c r="E30" s="129"/>
      <c r="F30" s="129"/>
      <c r="G30" s="129"/>
    </row>
    <row r="31" spans="1:7" x14ac:dyDescent="0.25">
      <c r="A31" s="62" t="str">
        <f>"P("&amp;B5&amp;" or "&amp;D4&amp;")"</f>
        <v>P(Savings Y or Checking N)</v>
      </c>
      <c r="B31" s="117">
        <f>(F5+D8-D5)/F8</f>
        <v>0.7</v>
      </c>
      <c r="G31" s="1"/>
    </row>
    <row r="32" spans="1:7" x14ac:dyDescent="0.25">
      <c r="A32" s="62" t="str">
        <f>"P("&amp;B5&amp;" or "&amp;E4&amp;")"</f>
        <v>P(Savings Y or )</v>
      </c>
      <c r="B32" s="117">
        <f>(F5+E8-E5)/F8</f>
        <v>0.6</v>
      </c>
      <c r="G32" s="1"/>
    </row>
    <row r="33" spans="1:2" s="1" customFormat="1" x14ac:dyDescent="0.25">
      <c r="A33" s="62" t="str">
        <f>"P("&amp;B6&amp;" or "&amp;C4&amp;")"</f>
        <v>P(Savings N or Checking Y)</v>
      </c>
      <c r="B33" s="117">
        <f>(F6+C8-C6)/F8</f>
        <v>0.9</v>
      </c>
    </row>
    <row r="34" spans="1:2" s="1" customFormat="1" x14ac:dyDescent="0.25">
      <c r="A34" s="62" t="str">
        <f>"P("&amp;B6&amp;" or "&amp;D4&amp;")"</f>
        <v>P(Savings N or Checking N)</v>
      </c>
      <c r="B34" s="117">
        <f>(F6+D8-D6)/F8</f>
        <v>0.5</v>
      </c>
    </row>
    <row r="35" spans="1:2" s="1" customFormat="1" x14ac:dyDescent="0.25">
      <c r="A35" s="62" t="str">
        <f>"P("&amp;B6&amp;" or "&amp;E4&amp;")"</f>
        <v>P(Savings N or )</v>
      </c>
      <c r="B35" s="117">
        <f>(F6+E8-E6)/F8</f>
        <v>0.4</v>
      </c>
    </row>
    <row r="36" spans="1:2" s="1" customFormat="1" x14ac:dyDescent="0.25">
      <c r="A36" s="62" t="str">
        <f>"P("&amp;B7&amp;" or "&amp;C4&amp;")"</f>
        <v>P( or Checking Y)</v>
      </c>
      <c r="B36" s="117">
        <f>(F7+C8-C7)/F8</f>
        <v>0.8</v>
      </c>
    </row>
    <row r="37" spans="1:2" s="1" customFormat="1" x14ac:dyDescent="0.25">
      <c r="A37" s="62" t="str">
        <f>"P("&amp;B7&amp;" or "&amp;D4&amp;")"</f>
        <v>P( or Checking N)</v>
      </c>
      <c r="B37" s="117">
        <f>(F7+D8-D7)/F8</f>
        <v>0.2</v>
      </c>
    </row>
    <row r="38" spans="1:2" s="1" customFormat="1" x14ac:dyDescent="0.25">
      <c r="A38" s="62" t="str">
        <f>"P("&amp;B7&amp;" or "&amp;E4&amp;")"</f>
        <v>P( or )</v>
      </c>
      <c r="B38" s="117">
        <f>(F7+E8-E7)/F8</f>
        <v>0</v>
      </c>
    </row>
    <row r="40" spans="1:2" s="1" customFormat="1" x14ac:dyDescent="0.25">
      <c r="A40" s="133" t="s">
        <v>33</v>
      </c>
      <c r="B40" s="134"/>
    </row>
    <row r="41" spans="1:2" s="1" customFormat="1" x14ac:dyDescent="0.25">
      <c r="A41" s="62" t="str">
        <f>"P("&amp;B5&amp;" given "&amp;C4&amp;")"</f>
        <v>P(Savings Y given Checking Y)</v>
      </c>
      <c r="B41" s="117">
        <f>C5/C8</f>
        <v>0.625</v>
      </c>
    </row>
    <row r="42" spans="1:2" s="1" customFormat="1" x14ac:dyDescent="0.25">
      <c r="A42" s="62" t="str">
        <f>"P("&amp;B5&amp;" given "&amp;D4&amp;")"</f>
        <v>P(Savings Y given Checking N)</v>
      </c>
      <c r="B42" s="117">
        <f>D5/D8</f>
        <v>0.5</v>
      </c>
    </row>
    <row r="43" spans="1:2" s="1" customFormat="1" x14ac:dyDescent="0.25">
      <c r="A43" s="62" t="str">
        <f>"P("&amp;B5&amp;" given "&amp;E4&amp;")"</f>
        <v>P(Savings Y given )</v>
      </c>
      <c r="B43" s="117" t="e">
        <f>E5/E8</f>
        <v>#DIV/0!</v>
      </c>
    </row>
    <row r="44" spans="1:2" s="1" customFormat="1" x14ac:dyDescent="0.25">
      <c r="A44" s="62" t="str">
        <f>"P("&amp;B6&amp;" given "&amp;C4&amp;")"</f>
        <v>P(Savings N given Checking Y)</v>
      </c>
      <c r="B44" s="117">
        <f>C6/C8</f>
        <v>0.375</v>
      </c>
    </row>
    <row r="45" spans="1:2" s="1" customFormat="1" x14ac:dyDescent="0.25">
      <c r="A45" s="62" t="str">
        <f>"P("&amp;B6&amp;" given "&amp;D4&amp;")"</f>
        <v>P(Savings N given Checking N)</v>
      </c>
      <c r="B45" s="117">
        <f>D6/D8</f>
        <v>0.5</v>
      </c>
    </row>
    <row r="46" spans="1:2" s="1" customFormat="1" x14ac:dyDescent="0.25">
      <c r="A46" s="62" t="str">
        <f>"P("&amp;B6&amp;" given "&amp;E4&amp;")"</f>
        <v>P(Savings N given )</v>
      </c>
      <c r="B46" s="117" t="e">
        <f>E6/E8</f>
        <v>#DIV/0!</v>
      </c>
    </row>
    <row r="47" spans="1:2" s="1" customFormat="1" x14ac:dyDescent="0.25">
      <c r="A47" s="62" t="str">
        <f>"P("&amp;B7&amp;" given "&amp;C4&amp;")"</f>
        <v>P( given Checking Y)</v>
      </c>
      <c r="B47" s="117">
        <f>C7/C8</f>
        <v>0</v>
      </c>
    </row>
    <row r="48" spans="1:2" s="1" customFormat="1" x14ac:dyDescent="0.25">
      <c r="A48" s="62" t="str">
        <f>"P("&amp;B7&amp;" given "&amp;D4&amp;")"</f>
        <v>P( given Checking N)</v>
      </c>
      <c r="B48" s="117">
        <f>D7/D8</f>
        <v>0</v>
      </c>
    </row>
    <row r="49" spans="1:2" s="1" customFormat="1" x14ac:dyDescent="0.25">
      <c r="A49" s="62" t="str">
        <f>"P("&amp;B7&amp;" given "&amp;E4&amp;")"</f>
        <v>P( given )</v>
      </c>
      <c r="B49" s="117" t="e">
        <f>E7/E8</f>
        <v>#DIV/0!</v>
      </c>
    </row>
    <row r="50" spans="1:2" s="1" customFormat="1" x14ac:dyDescent="0.25">
      <c r="A50" s="62" t="str">
        <f>"P("&amp;C4&amp;" given "&amp;B5&amp;")"</f>
        <v>P(Checking Y given Savings Y)</v>
      </c>
      <c r="B50" s="117">
        <f>C5/F5</f>
        <v>0.83333333333333337</v>
      </c>
    </row>
    <row r="51" spans="1:2" s="1" customFormat="1" x14ac:dyDescent="0.25">
      <c r="A51" s="62" t="str">
        <f>"P("&amp;C4&amp;" given "&amp;B6&amp;")"</f>
        <v>P(Checking Y given Savings N)</v>
      </c>
      <c r="B51" s="117">
        <f>C6/F6</f>
        <v>0.75</v>
      </c>
    </row>
    <row r="52" spans="1:2" s="1" customFormat="1" x14ac:dyDescent="0.25">
      <c r="A52" s="62" t="str">
        <f>"P("&amp;C4&amp;" given "&amp;B7&amp;")"</f>
        <v>P(Checking Y given )</v>
      </c>
      <c r="B52" s="117" t="e">
        <f>C7/F7</f>
        <v>#DIV/0!</v>
      </c>
    </row>
    <row r="53" spans="1:2" s="1" customFormat="1" x14ac:dyDescent="0.25">
      <c r="A53" s="62" t="str">
        <f>"P("&amp;D4&amp;" given "&amp;B5&amp;")"</f>
        <v>P(Checking N given Savings Y)</v>
      </c>
      <c r="B53" s="117">
        <f>D5/F5</f>
        <v>0.16666666666666666</v>
      </c>
    </row>
    <row r="54" spans="1:2" s="1" customFormat="1" x14ac:dyDescent="0.25">
      <c r="A54" s="62" t="str">
        <f>"P("&amp;D4&amp;" given "&amp;B6&amp;")"</f>
        <v>P(Checking N given Savings N)</v>
      </c>
      <c r="B54" s="117">
        <f>D6/F6</f>
        <v>0.25</v>
      </c>
    </row>
    <row r="55" spans="1:2" s="1" customFormat="1" x14ac:dyDescent="0.25">
      <c r="A55" s="62" t="str">
        <f>"P("&amp;D4&amp;" given "&amp;B7&amp;")"</f>
        <v>P(Checking N given )</v>
      </c>
      <c r="B55" s="117" t="e">
        <f>D7/F7</f>
        <v>#DIV/0!</v>
      </c>
    </row>
    <row r="56" spans="1:2" s="1" customFormat="1" x14ac:dyDescent="0.25">
      <c r="A56" s="62" t="str">
        <f>"P("&amp;E4&amp;" given "&amp;B5&amp;")"</f>
        <v>P( given Savings Y)</v>
      </c>
      <c r="B56" s="117">
        <f>E5/F5</f>
        <v>0</v>
      </c>
    </row>
    <row r="57" spans="1:2" s="1" customFormat="1" x14ac:dyDescent="0.25">
      <c r="A57" s="62" t="str">
        <f>"P("&amp;E4&amp;" given "&amp;B6&amp;")"</f>
        <v>P( given Savings N)</v>
      </c>
      <c r="B57" s="117">
        <f>E6/F6</f>
        <v>0</v>
      </c>
    </row>
    <row r="58" spans="1:2" s="1" customFormat="1" x14ac:dyDescent="0.25">
      <c r="A58" s="62" t="str">
        <f>"P("&amp;E4&amp;" given "&amp;B7&amp;")"</f>
        <v>P( given )</v>
      </c>
      <c r="B58" s="117" t="e">
        <f>E7/F7</f>
        <v>#DIV/0!</v>
      </c>
    </row>
  </sheetData>
  <sheetProtection password="87CD" sheet="1" formatCells="0" formatColumns="0" formatRows="0" insertColumns="0" insertRows="0" insertHyperlinks="0" deleteColumns="0" deleteRows="0" sort="0" autoFilter="0" pivotTables="0"/>
  <mergeCells count="4">
    <mergeCell ref="A10:B10"/>
    <mergeCell ref="A18:B18"/>
    <mergeCell ref="A29:B29"/>
    <mergeCell ref="A40:B40"/>
  </mergeCells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44"/>
  <sheetViews>
    <sheetView workbookViewId="0">
      <selection activeCell="K19" sqref="K19"/>
    </sheetView>
  </sheetViews>
  <sheetFormatPr defaultColWidth="9.109375" defaultRowHeight="13.2" x14ac:dyDescent="0.25"/>
  <cols>
    <col min="1" max="1" width="18.109375" style="72" customWidth="1"/>
    <col min="2" max="2" width="10.109375" style="72" customWidth="1"/>
    <col min="3" max="3" width="11.109375" style="72" customWidth="1"/>
    <col min="4" max="4" width="22.109375" style="72" customWidth="1"/>
    <col min="5" max="5" width="8.6640625" style="93" customWidth="1"/>
    <col min="6" max="6" width="7.6640625" style="72" customWidth="1"/>
    <col min="7" max="7" width="6.5546875" style="93" customWidth="1"/>
    <col min="8" max="8" width="9.109375" style="72"/>
    <col min="9" max="13" width="10.88671875" style="93" customWidth="1"/>
    <col min="14" max="16384" width="9.109375" style="72"/>
  </cols>
  <sheetData>
    <row r="1" spans="1:10" ht="21" x14ac:dyDescent="0.4">
      <c r="A1" s="91" t="s">
        <v>54</v>
      </c>
      <c r="B1" s="92"/>
    </row>
    <row r="3" spans="1:10" x14ac:dyDescent="0.25">
      <c r="A3" s="94" t="s">
        <v>55</v>
      </c>
      <c r="B3" s="95">
        <v>7</v>
      </c>
      <c r="C3" s="96"/>
    </row>
    <row r="4" spans="1:10" x14ac:dyDescent="0.25">
      <c r="A4" s="94" t="s">
        <v>56</v>
      </c>
      <c r="B4" s="95">
        <v>0.1</v>
      </c>
      <c r="C4" s="96"/>
    </row>
    <row r="5" spans="1:10" ht="13.8" thickBot="1" x14ac:dyDescent="0.3">
      <c r="D5" s="96"/>
      <c r="E5" s="97"/>
    </row>
    <row r="6" spans="1:10" ht="13.8" thickBot="1" x14ac:dyDescent="0.3">
      <c r="B6" s="92" t="s">
        <v>57</v>
      </c>
      <c r="C6" s="92"/>
      <c r="D6" s="98" t="s">
        <v>58</v>
      </c>
      <c r="E6" s="99"/>
      <c r="H6" s="100" t="s">
        <v>59</v>
      </c>
      <c r="I6" s="101">
        <f>NORMDIST(E6,B3,B4,TRUE)</f>
        <v>0</v>
      </c>
      <c r="J6" s="102"/>
    </row>
    <row r="7" spans="1:10" x14ac:dyDescent="0.25">
      <c r="D7" s="96"/>
      <c r="E7" s="97"/>
    </row>
    <row r="8" spans="1:10" ht="13.8" thickBot="1" x14ac:dyDescent="0.3">
      <c r="D8" s="96"/>
      <c r="E8" s="103"/>
      <c r="J8" s="154"/>
    </row>
    <row r="9" spans="1:10" ht="13.8" thickBot="1" x14ac:dyDescent="0.3">
      <c r="B9" s="92" t="s">
        <v>57</v>
      </c>
      <c r="C9" s="92"/>
      <c r="D9" s="98" t="s">
        <v>60</v>
      </c>
      <c r="E9" s="99">
        <v>7.25</v>
      </c>
      <c r="H9" s="100" t="s">
        <v>59</v>
      </c>
      <c r="I9" s="101">
        <f>1-NORMDIST(E9,B3,B4,TRUE)</f>
        <v>6.2096653257761592E-3</v>
      </c>
      <c r="J9" s="155" t="s">
        <v>158</v>
      </c>
    </row>
    <row r="10" spans="1:10" x14ac:dyDescent="0.25">
      <c r="D10" s="96"/>
      <c r="E10" s="97"/>
      <c r="J10" s="155"/>
    </row>
    <row r="11" spans="1:10" ht="13.8" thickBot="1" x14ac:dyDescent="0.3">
      <c r="D11" s="96"/>
      <c r="E11" s="97"/>
      <c r="J11" s="154"/>
    </row>
    <row r="12" spans="1:10" ht="13.8" thickBot="1" x14ac:dyDescent="0.3">
      <c r="B12" s="92" t="s">
        <v>57</v>
      </c>
      <c r="C12" s="92"/>
      <c r="D12" s="94" t="s">
        <v>0</v>
      </c>
      <c r="E12" s="99">
        <v>7.1</v>
      </c>
      <c r="F12" s="94" t="s">
        <v>61</v>
      </c>
      <c r="G12" s="99">
        <v>7.25</v>
      </c>
      <c r="H12" s="100" t="s">
        <v>59</v>
      </c>
      <c r="I12" s="101">
        <f>ABS(NORMDIST(G12,B3,B4,TRUE)-NORMDIST(E12,B3,B4,TRUE))</f>
        <v>0.15244558860568169</v>
      </c>
      <c r="J12" s="155" t="s">
        <v>157</v>
      </c>
    </row>
    <row r="13" spans="1:10" x14ac:dyDescent="0.25">
      <c r="D13" s="105" t="s">
        <v>62</v>
      </c>
      <c r="E13" s="97"/>
      <c r="F13" s="97"/>
      <c r="G13" s="97"/>
    </row>
    <row r="14" spans="1:10" ht="13.8" thickBot="1" x14ac:dyDescent="0.3">
      <c r="D14" s="96"/>
      <c r="E14" s="97"/>
      <c r="F14" s="106"/>
      <c r="G14" s="107"/>
    </row>
    <row r="15" spans="1:10" ht="13.8" thickBot="1" x14ac:dyDescent="0.3">
      <c r="B15" s="92" t="s">
        <v>63</v>
      </c>
      <c r="C15" s="92"/>
      <c r="D15" s="94" t="s">
        <v>64</v>
      </c>
      <c r="E15" s="108"/>
      <c r="F15" s="109"/>
      <c r="G15" s="107"/>
      <c r="H15" s="100" t="s">
        <v>59</v>
      </c>
      <c r="I15" s="110" t="e">
        <f>NORMINV(1-E15,B3,B4)</f>
        <v>#NUM!</v>
      </c>
      <c r="J15" s="104"/>
    </row>
    <row r="16" spans="1:10" x14ac:dyDescent="0.25">
      <c r="D16" s="105" t="s">
        <v>65</v>
      </c>
      <c r="F16" s="106"/>
      <c r="G16" s="107"/>
    </row>
    <row r="17" spans="2:10" ht="13.8" thickBot="1" x14ac:dyDescent="0.3">
      <c r="D17" s="96"/>
      <c r="F17" s="106"/>
      <c r="G17" s="107"/>
    </row>
    <row r="18" spans="2:10" ht="13.8" thickBot="1" x14ac:dyDescent="0.3">
      <c r="B18" s="92" t="s">
        <v>63</v>
      </c>
      <c r="C18" s="92"/>
      <c r="D18" s="94" t="s">
        <v>66</v>
      </c>
      <c r="E18" s="108"/>
      <c r="F18" s="109"/>
      <c r="G18" s="107"/>
      <c r="H18" s="100" t="s">
        <v>59</v>
      </c>
      <c r="I18" s="110" t="e">
        <f>NORMINV(E18,B3,B4)</f>
        <v>#NUM!</v>
      </c>
      <c r="J18" s="102"/>
    </row>
    <row r="19" spans="2:10" x14ac:dyDescent="0.25">
      <c r="D19" s="105" t="s">
        <v>67</v>
      </c>
      <c r="F19" s="106"/>
      <c r="G19" s="107"/>
    </row>
    <row r="20" spans="2:10" x14ac:dyDescent="0.25">
      <c r="D20" s="96"/>
      <c r="F20" s="106"/>
      <c r="G20" s="107"/>
    </row>
    <row r="21" spans="2:10" x14ac:dyDescent="0.25">
      <c r="D21" s="106"/>
      <c r="E21" s="107"/>
      <c r="F21" s="106"/>
      <c r="G21" s="107"/>
    </row>
    <row r="42" spans="2:8" ht="15.6" x14ac:dyDescent="0.3">
      <c r="B42" s="111" t="s">
        <v>68</v>
      </c>
      <c r="C42" s="112"/>
      <c r="D42" s="112"/>
      <c r="E42" s="113"/>
      <c r="F42" s="112"/>
      <c r="G42" s="113"/>
      <c r="H42" s="112"/>
    </row>
    <row r="43" spans="2:8" ht="15.6" x14ac:dyDescent="0.3">
      <c r="B43" s="114" t="s">
        <v>69</v>
      </c>
      <c r="C43" s="112"/>
      <c r="D43" s="112"/>
      <c r="E43" s="113"/>
      <c r="F43" s="112"/>
      <c r="G43" s="113"/>
      <c r="H43" s="112"/>
    </row>
    <row r="44" spans="2:8" ht="15.6" x14ac:dyDescent="0.3">
      <c r="B44" s="115" t="s">
        <v>70</v>
      </c>
      <c r="C44" s="112"/>
      <c r="D44" s="112"/>
      <c r="E44" s="113"/>
      <c r="F44" s="112"/>
      <c r="G44" s="113"/>
      <c r="H44" s="112"/>
    </row>
  </sheetData>
  <sheetProtection password="87CD" sheet="1" formatCells="0" formatColumns="0" formatRows="0" insertColumns="0" insertRows="0" insertHyperlinks="0" deleteColumns="0" deleteRows="0" sort="0" autoFilter="0" pivotTables="0"/>
  <dataValidations count="1">
    <dataValidation type="decimal" allowBlank="1" showInputMessage="1" showErrorMessage="1" sqref="E18 E15" xr:uid="{00000000-0002-0000-1800-000000000000}">
      <formula1>0</formula1>
      <formula2>1</formula2>
    </dataValidation>
  </dataValidations>
  <pageMargins left="0.75" right="0.75" top="0.5" bottom="0.5" header="0.5" footer="0.5"/>
  <pageSetup orientation="landscape" horizontalDpi="300" verticalDpi="300" r:id="rId1"/>
  <headerFooter alignWithMargins="0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44"/>
  <sheetViews>
    <sheetView workbookViewId="0">
      <selection activeCell="J9" sqref="J9"/>
    </sheetView>
  </sheetViews>
  <sheetFormatPr defaultColWidth="9.109375" defaultRowHeight="13.2" x14ac:dyDescent="0.25"/>
  <cols>
    <col min="1" max="1" width="18.109375" style="72" customWidth="1"/>
    <col min="2" max="2" width="10.109375" style="72" customWidth="1"/>
    <col min="3" max="3" width="11.109375" style="72" customWidth="1"/>
    <col min="4" max="4" width="22.109375" style="72" customWidth="1"/>
    <col min="5" max="5" width="8.6640625" style="93" customWidth="1"/>
    <col min="6" max="6" width="7.6640625" style="72" customWidth="1"/>
    <col min="7" max="7" width="6.5546875" style="93" customWidth="1"/>
    <col min="8" max="8" width="9.109375" style="72"/>
    <col min="9" max="13" width="10.88671875" style="93" customWidth="1"/>
    <col min="14" max="16384" width="9.109375" style="72"/>
  </cols>
  <sheetData>
    <row r="1" spans="1:10" ht="21" x14ac:dyDescent="0.4">
      <c r="A1" s="91" t="s">
        <v>54</v>
      </c>
      <c r="B1" s="92"/>
    </row>
    <row r="3" spans="1:10" x14ac:dyDescent="0.25">
      <c r="A3" s="94" t="s">
        <v>55</v>
      </c>
      <c r="B3" s="95">
        <v>15</v>
      </c>
      <c r="C3" s="96"/>
    </row>
    <row r="4" spans="1:10" x14ac:dyDescent="0.25">
      <c r="A4" s="94" t="s">
        <v>56</v>
      </c>
      <c r="B4" s="95">
        <v>3.5</v>
      </c>
      <c r="C4" s="96"/>
    </row>
    <row r="5" spans="1:10" ht="13.8" thickBot="1" x14ac:dyDescent="0.3">
      <c r="D5" s="96"/>
      <c r="E5" s="97"/>
    </row>
    <row r="6" spans="1:10" ht="13.8" thickBot="1" x14ac:dyDescent="0.3">
      <c r="B6" s="92" t="s">
        <v>57</v>
      </c>
      <c r="C6" s="92"/>
      <c r="D6" s="98" t="s">
        <v>58</v>
      </c>
      <c r="E6" s="99">
        <v>20</v>
      </c>
      <c r="H6" s="100" t="s">
        <v>59</v>
      </c>
      <c r="I6" s="101">
        <f>NORMDIST(E6,B3,B4,TRUE)</f>
        <v>0.9234362744901653</v>
      </c>
      <c r="J6" s="153" t="s">
        <v>160</v>
      </c>
    </row>
    <row r="7" spans="1:10" x14ac:dyDescent="0.25">
      <c r="D7" s="96"/>
      <c r="E7" s="97"/>
      <c r="J7" s="153"/>
    </row>
    <row r="8" spans="1:10" ht="13.8" thickBot="1" x14ac:dyDescent="0.3">
      <c r="D8" s="96"/>
      <c r="E8" s="103"/>
      <c r="J8" s="153"/>
    </row>
    <row r="9" spans="1:10" ht="13.8" thickBot="1" x14ac:dyDescent="0.3">
      <c r="B9" s="92" t="s">
        <v>57</v>
      </c>
      <c r="C9" s="92"/>
      <c r="D9" s="98" t="s">
        <v>60</v>
      </c>
      <c r="E9" s="99">
        <v>20</v>
      </c>
      <c r="H9" s="100" t="s">
        <v>59</v>
      </c>
      <c r="I9" s="101">
        <f>1-NORMDIST(E9,B3,B4,TRUE)</f>
        <v>7.6563725509834701E-2</v>
      </c>
      <c r="J9" s="153" t="s">
        <v>159</v>
      </c>
    </row>
    <row r="10" spans="1:10" x14ac:dyDescent="0.25">
      <c r="D10" s="96"/>
      <c r="E10" s="97"/>
      <c r="J10" s="153"/>
    </row>
    <row r="11" spans="1:10" ht="13.8" thickBot="1" x14ac:dyDescent="0.3">
      <c r="D11" s="96"/>
      <c r="E11" s="97"/>
      <c r="J11" s="153"/>
    </row>
    <row r="12" spans="1:10" ht="13.8" thickBot="1" x14ac:dyDescent="0.3">
      <c r="B12" s="92" t="s">
        <v>57</v>
      </c>
      <c r="C12" s="92"/>
      <c r="D12" s="94" t="s">
        <v>0</v>
      </c>
      <c r="E12" s="99">
        <v>10</v>
      </c>
      <c r="F12" s="94" t="s">
        <v>61</v>
      </c>
      <c r="G12" s="99">
        <v>12</v>
      </c>
      <c r="H12" s="100" t="s">
        <v>59</v>
      </c>
      <c r="I12" s="101">
        <f>ABS(NORMDIST(G12,B3,B4,TRUE)-NORMDIST(E12,B3,B4,TRUE))</f>
        <v>0.11911924364394121</v>
      </c>
      <c r="J12" s="153" t="s">
        <v>161</v>
      </c>
    </row>
    <row r="13" spans="1:10" x14ac:dyDescent="0.25">
      <c r="D13" s="105" t="s">
        <v>62</v>
      </c>
      <c r="E13" s="97"/>
      <c r="F13" s="97"/>
      <c r="G13" s="97"/>
    </row>
    <row r="14" spans="1:10" ht="13.8" thickBot="1" x14ac:dyDescent="0.3">
      <c r="D14" s="96"/>
      <c r="E14" s="97"/>
      <c r="F14" s="106"/>
      <c r="G14" s="107"/>
    </row>
    <row r="15" spans="1:10" ht="13.8" thickBot="1" x14ac:dyDescent="0.3">
      <c r="B15" s="92" t="s">
        <v>63</v>
      </c>
      <c r="C15" s="92"/>
      <c r="D15" s="94" t="s">
        <v>64</v>
      </c>
      <c r="E15" s="108"/>
      <c r="F15" s="109"/>
      <c r="G15" s="107"/>
      <c r="H15" s="100" t="s">
        <v>59</v>
      </c>
      <c r="I15" s="110" t="e">
        <f>NORMINV(1-E15,B3,B4)</f>
        <v>#NUM!</v>
      </c>
      <c r="J15" s="104"/>
    </row>
    <row r="16" spans="1:10" x14ac:dyDescent="0.25">
      <c r="D16" s="105" t="s">
        <v>65</v>
      </c>
      <c r="F16" s="106"/>
      <c r="G16" s="107"/>
    </row>
    <row r="17" spans="2:10" ht="13.8" thickBot="1" x14ac:dyDescent="0.3">
      <c r="D17" s="96"/>
      <c r="F17" s="106"/>
      <c r="G17" s="107"/>
    </row>
    <row r="18" spans="2:10" ht="13.8" thickBot="1" x14ac:dyDescent="0.3">
      <c r="B18" s="92" t="s">
        <v>63</v>
      </c>
      <c r="C18" s="92"/>
      <c r="D18" s="94" t="s">
        <v>66</v>
      </c>
      <c r="E18" s="108">
        <v>0.99</v>
      </c>
      <c r="F18" s="109"/>
      <c r="G18" s="107"/>
      <c r="H18" s="100" t="s">
        <v>59</v>
      </c>
      <c r="I18" s="110">
        <f>NORMINV(E18,B3,B4)</f>
        <v>23.142217559142942</v>
      </c>
      <c r="J18" s="102"/>
    </row>
    <row r="19" spans="2:10" x14ac:dyDescent="0.25">
      <c r="D19" s="105" t="s">
        <v>67</v>
      </c>
      <c r="F19" s="106"/>
      <c r="G19" s="107"/>
    </row>
    <row r="20" spans="2:10" x14ac:dyDescent="0.25">
      <c r="D20" s="96"/>
      <c r="F20" s="106"/>
      <c r="G20" s="107"/>
    </row>
    <row r="21" spans="2:10" x14ac:dyDescent="0.25">
      <c r="D21" s="106"/>
      <c r="E21" s="107"/>
      <c r="F21" s="106"/>
      <c r="G21" s="107"/>
    </row>
    <row r="42" spans="2:8" ht="15.6" x14ac:dyDescent="0.3">
      <c r="B42" s="111" t="s">
        <v>68</v>
      </c>
      <c r="C42" s="112"/>
      <c r="D42" s="112"/>
      <c r="E42" s="113"/>
      <c r="F42" s="112"/>
      <c r="G42" s="113"/>
      <c r="H42" s="112"/>
    </row>
    <row r="43" spans="2:8" ht="15.6" x14ac:dyDescent="0.3">
      <c r="B43" s="114" t="s">
        <v>69</v>
      </c>
      <c r="C43" s="112"/>
      <c r="D43" s="112"/>
      <c r="E43" s="113"/>
      <c r="F43" s="112"/>
      <c r="G43" s="113"/>
      <c r="H43" s="112"/>
    </row>
    <row r="44" spans="2:8" ht="15.6" x14ac:dyDescent="0.3">
      <c r="B44" s="115" t="s">
        <v>70</v>
      </c>
      <c r="C44" s="112"/>
      <c r="D44" s="112"/>
      <c r="E44" s="113"/>
      <c r="F44" s="112"/>
      <c r="G44" s="113"/>
      <c r="H44" s="112"/>
    </row>
  </sheetData>
  <sheetProtection password="87CD" sheet="1" formatCells="0" formatColumns="0" formatRows="0" insertColumns="0" insertRows="0" insertHyperlinks="0" deleteColumns="0" deleteRows="0" sort="0" autoFilter="0" pivotTables="0"/>
  <dataValidations count="1">
    <dataValidation type="decimal" allowBlank="1" showInputMessage="1" showErrorMessage="1" sqref="E18 E15" xr:uid="{00000000-0002-0000-1900-000000000000}">
      <formula1>0</formula1>
      <formula2>1</formula2>
    </dataValidation>
  </dataValidations>
  <pageMargins left="0.75" right="0.75" top="0.5" bottom="0.5" header="0.5" footer="0.5"/>
  <pageSetup orientation="landscape" horizontalDpi="300" verticalDpi="300" r:id="rId1"/>
  <headerFooter alignWithMargins="0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44"/>
  <sheetViews>
    <sheetView workbookViewId="0">
      <selection activeCell="K15" sqref="K15"/>
    </sheetView>
  </sheetViews>
  <sheetFormatPr defaultColWidth="9.109375" defaultRowHeight="13.2" x14ac:dyDescent="0.25"/>
  <cols>
    <col min="1" max="1" width="18.109375" style="72" customWidth="1"/>
    <col min="2" max="2" width="10.109375" style="72" customWidth="1"/>
    <col min="3" max="3" width="11.109375" style="72" customWidth="1"/>
    <col min="4" max="4" width="22.109375" style="72" customWidth="1"/>
    <col min="5" max="5" width="8.6640625" style="93" customWidth="1"/>
    <col min="6" max="6" width="7.6640625" style="72" customWidth="1"/>
    <col min="7" max="7" width="6.5546875" style="93" customWidth="1"/>
    <col min="8" max="8" width="9.109375" style="72"/>
    <col min="9" max="13" width="10.88671875" style="93" customWidth="1"/>
    <col min="14" max="16384" width="9.109375" style="72"/>
  </cols>
  <sheetData>
    <row r="1" spans="1:11" ht="21" x14ac:dyDescent="0.4">
      <c r="A1" s="91" t="s">
        <v>54</v>
      </c>
      <c r="B1" s="92"/>
    </row>
    <row r="3" spans="1:11" x14ac:dyDescent="0.25">
      <c r="A3" s="94" t="s">
        <v>55</v>
      </c>
      <c r="B3" s="95">
        <v>7</v>
      </c>
      <c r="C3" s="96"/>
    </row>
    <row r="4" spans="1:11" x14ac:dyDescent="0.25">
      <c r="A4" s="94" t="s">
        <v>56</v>
      </c>
      <c r="B4" s="95">
        <v>0.1</v>
      </c>
      <c r="C4" s="96"/>
    </row>
    <row r="5" spans="1:11" ht="13.8" thickBot="1" x14ac:dyDescent="0.3">
      <c r="D5" s="96"/>
      <c r="E5" s="97"/>
    </row>
    <row r="6" spans="1:11" ht="13.8" thickBot="1" x14ac:dyDescent="0.3">
      <c r="B6" s="92" t="s">
        <v>57</v>
      </c>
      <c r="C6" s="92"/>
      <c r="D6" s="98" t="s">
        <v>58</v>
      </c>
      <c r="E6" s="99"/>
      <c r="H6" s="100" t="s">
        <v>59</v>
      </c>
      <c r="I6" s="101">
        <f>NORMDIST(E6,B3,B4,TRUE)</f>
        <v>0</v>
      </c>
    </row>
    <row r="7" spans="1:11" x14ac:dyDescent="0.25">
      <c r="D7" s="96"/>
      <c r="E7" s="97"/>
    </row>
    <row r="8" spans="1:11" ht="13.8" thickBot="1" x14ac:dyDescent="0.3">
      <c r="D8" s="96"/>
      <c r="E8" s="103"/>
    </row>
    <row r="9" spans="1:11" ht="13.8" thickBot="1" x14ac:dyDescent="0.3">
      <c r="B9" s="92" t="s">
        <v>57</v>
      </c>
      <c r="C9" s="92"/>
      <c r="D9" s="98" t="s">
        <v>60</v>
      </c>
      <c r="E9" s="99"/>
      <c r="H9" s="100" t="s">
        <v>59</v>
      </c>
      <c r="I9" s="101">
        <f>1-NORMDIST(E9,B3,B4,TRUE)</f>
        <v>1</v>
      </c>
    </row>
    <row r="10" spans="1:11" x14ac:dyDescent="0.25">
      <c r="D10" s="96"/>
      <c r="E10" s="97"/>
    </row>
    <row r="11" spans="1:11" ht="13.8" thickBot="1" x14ac:dyDescent="0.3">
      <c r="D11" s="96"/>
      <c r="E11" s="97"/>
    </row>
    <row r="12" spans="1:11" ht="13.8" thickBot="1" x14ac:dyDescent="0.3">
      <c r="B12" s="92" t="s">
        <v>57</v>
      </c>
      <c r="C12" s="92"/>
      <c r="D12" s="94" t="s">
        <v>0</v>
      </c>
      <c r="E12" s="99"/>
      <c r="F12" s="94" t="s">
        <v>61</v>
      </c>
      <c r="G12" s="99"/>
      <c r="H12" s="100" t="s">
        <v>59</v>
      </c>
      <c r="I12" s="101">
        <f>ABS(NORMDIST(G12,B3,B4,TRUE)-NORMDIST(E12,B3,B4,TRUE))</f>
        <v>0</v>
      </c>
    </row>
    <row r="13" spans="1:11" x14ac:dyDescent="0.25">
      <c r="D13" s="105" t="s">
        <v>62</v>
      </c>
      <c r="E13" s="97"/>
      <c r="F13" s="97"/>
      <c r="G13" s="97"/>
    </row>
    <row r="14" spans="1:11" ht="13.8" thickBot="1" x14ac:dyDescent="0.3">
      <c r="D14" s="96"/>
      <c r="E14" s="97"/>
      <c r="F14" s="106"/>
      <c r="G14" s="107"/>
    </row>
    <row r="15" spans="1:11" ht="13.8" thickBot="1" x14ac:dyDescent="0.3">
      <c r="B15" s="92" t="s">
        <v>63</v>
      </c>
      <c r="C15" s="92"/>
      <c r="D15" s="94" t="s">
        <v>64</v>
      </c>
      <c r="E15" s="108">
        <v>0.01</v>
      </c>
      <c r="F15" s="109"/>
      <c r="G15" s="107"/>
      <c r="H15" s="100" t="s">
        <v>59</v>
      </c>
      <c r="I15" s="110">
        <f>NORMINV(1-E15,B3,B4)</f>
        <v>7.2326347874040842</v>
      </c>
      <c r="J15" s="155" t="s">
        <v>162</v>
      </c>
      <c r="K15" s="155"/>
    </row>
    <row r="16" spans="1:11" x14ac:dyDescent="0.25">
      <c r="D16" s="105" t="s">
        <v>65</v>
      </c>
      <c r="F16" s="106"/>
      <c r="G16" s="107"/>
    </row>
    <row r="17" spans="2:9" ht="13.8" thickBot="1" x14ac:dyDescent="0.3">
      <c r="D17" s="96"/>
      <c r="F17" s="106"/>
      <c r="G17" s="107"/>
    </row>
    <row r="18" spans="2:9" ht="13.8" thickBot="1" x14ac:dyDescent="0.3">
      <c r="B18" s="92" t="s">
        <v>63</v>
      </c>
      <c r="C18" s="92"/>
      <c r="D18" s="94" t="s">
        <v>66</v>
      </c>
      <c r="E18" s="108"/>
      <c r="F18" s="109"/>
      <c r="G18" s="107"/>
      <c r="H18" s="100" t="s">
        <v>59</v>
      </c>
      <c r="I18" s="110" t="e">
        <f>NORMINV(E18,B3,B4)</f>
        <v>#NUM!</v>
      </c>
    </row>
    <row r="19" spans="2:9" x14ac:dyDescent="0.25">
      <c r="D19" s="105" t="s">
        <v>67</v>
      </c>
      <c r="F19" s="106"/>
      <c r="G19" s="107"/>
    </row>
    <row r="20" spans="2:9" x14ac:dyDescent="0.25">
      <c r="D20" s="96"/>
      <c r="F20" s="106"/>
      <c r="G20" s="107"/>
    </row>
    <row r="21" spans="2:9" x14ac:dyDescent="0.25">
      <c r="D21" s="106"/>
      <c r="E21" s="107"/>
      <c r="F21" s="106"/>
      <c r="G21" s="107"/>
    </row>
    <row r="42" spans="2:8" ht="15.6" x14ac:dyDescent="0.3">
      <c r="B42" s="111" t="s">
        <v>68</v>
      </c>
      <c r="C42" s="112"/>
      <c r="D42" s="112"/>
      <c r="E42" s="113"/>
      <c r="F42" s="112"/>
      <c r="G42" s="113"/>
      <c r="H42" s="112"/>
    </row>
    <row r="43" spans="2:8" ht="15.6" x14ac:dyDescent="0.3">
      <c r="B43" s="114" t="s">
        <v>69</v>
      </c>
      <c r="C43" s="112"/>
      <c r="D43" s="112"/>
      <c r="E43" s="113"/>
      <c r="F43" s="112"/>
      <c r="G43" s="113"/>
      <c r="H43" s="112"/>
    </row>
    <row r="44" spans="2:8" ht="15.6" x14ac:dyDescent="0.3">
      <c r="B44" s="115" t="s">
        <v>70</v>
      </c>
      <c r="C44" s="112"/>
      <c r="D44" s="112"/>
      <c r="E44" s="113"/>
      <c r="F44" s="112"/>
      <c r="G44" s="113"/>
      <c r="H44" s="112"/>
    </row>
  </sheetData>
  <sheetProtection password="87CD" sheet="1" formatCells="0" formatColumns="0" formatRows="0" insertColumns="0" insertRows="0" insertHyperlinks="0" deleteColumns="0" deleteRows="0" sort="0" autoFilter="0" pivotTables="0"/>
  <dataValidations disablePrompts="1" count="1">
    <dataValidation type="decimal" allowBlank="1" showInputMessage="1" showErrorMessage="1" sqref="E18 E15" xr:uid="{00000000-0002-0000-1A00-000000000000}">
      <formula1>0</formula1>
      <formula2>1</formula2>
    </dataValidation>
  </dataValidations>
  <pageMargins left="0.75" right="0.75" top="0.5" bottom="0.5" header="0.5" footer="0.5"/>
  <pageSetup orientation="landscape" horizontalDpi="300" verticalDpi="300" r:id="rId1"/>
  <headerFooter alignWithMargins="0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44"/>
  <sheetViews>
    <sheetView workbookViewId="0">
      <selection activeCell="K24" sqref="K24"/>
    </sheetView>
  </sheetViews>
  <sheetFormatPr defaultColWidth="9.109375" defaultRowHeight="13.2" x14ac:dyDescent="0.25"/>
  <cols>
    <col min="1" max="1" width="18.109375" style="72" customWidth="1"/>
    <col min="2" max="2" width="10.109375" style="72" customWidth="1"/>
    <col min="3" max="3" width="11.109375" style="72" customWidth="1"/>
    <col min="4" max="4" width="22.109375" style="72" customWidth="1"/>
    <col min="5" max="5" width="8.6640625" style="93" customWidth="1"/>
    <col min="6" max="6" width="7.6640625" style="72" customWidth="1"/>
    <col min="7" max="7" width="6.5546875" style="93" customWidth="1"/>
    <col min="8" max="8" width="9.109375" style="72"/>
    <col min="9" max="13" width="10.88671875" style="93" customWidth="1"/>
    <col min="14" max="16384" width="9.109375" style="72"/>
  </cols>
  <sheetData>
    <row r="1" spans="1:10" ht="21" x14ac:dyDescent="0.4">
      <c r="A1" s="91" t="s">
        <v>54</v>
      </c>
      <c r="B1" s="92"/>
    </row>
    <row r="3" spans="1:10" x14ac:dyDescent="0.25">
      <c r="A3" s="94" t="s">
        <v>55</v>
      </c>
      <c r="B3" s="95">
        <v>1200</v>
      </c>
      <c r="C3" s="96"/>
    </row>
    <row r="4" spans="1:10" x14ac:dyDescent="0.25">
      <c r="A4" s="94" t="s">
        <v>56</v>
      </c>
      <c r="B4" s="95">
        <v>225</v>
      </c>
      <c r="C4" s="96"/>
    </row>
    <row r="5" spans="1:10" ht="13.8" thickBot="1" x14ac:dyDescent="0.3">
      <c r="D5" s="96"/>
      <c r="E5" s="97"/>
    </row>
    <row r="6" spans="1:10" ht="13.8" thickBot="1" x14ac:dyDescent="0.3">
      <c r="B6" s="92" t="s">
        <v>57</v>
      </c>
      <c r="C6" s="92"/>
      <c r="D6" s="98" t="s">
        <v>58</v>
      </c>
      <c r="E6" s="99"/>
      <c r="H6" s="100" t="s">
        <v>59</v>
      </c>
      <c r="I6" s="101">
        <f>NORMDIST(E6,B3,B4,TRUE)</f>
        <v>4.8213033651141262E-8</v>
      </c>
    </row>
    <row r="7" spans="1:10" x14ac:dyDescent="0.25">
      <c r="D7" s="96"/>
      <c r="E7" s="97"/>
    </row>
    <row r="8" spans="1:10" ht="13.8" thickBot="1" x14ac:dyDescent="0.3">
      <c r="D8" s="96"/>
      <c r="E8" s="103"/>
    </row>
    <row r="9" spans="1:10" ht="13.8" thickBot="1" x14ac:dyDescent="0.3">
      <c r="B9" s="92" t="s">
        <v>57</v>
      </c>
      <c r="C9" s="92"/>
      <c r="D9" s="98" t="s">
        <v>60</v>
      </c>
      <c r="E9" s="99"/>
      <c r="H9" s="100" t="s">
        <v>59</v>
      </c>
      <c r="I9" s="101">
        <f>1-NORMDIST(E9,B3,B4,TRUE)</f>
        <v>0.99999995178696632</v>
      </c>
    </row>
    <row r="10" spans="1:10" x14ac:dyDescent="0.25">
      <c r="D10" s="96"/>
      <c r="E10" s="97"/>
    </row>
    <row r="11" spans="1:10" ht="13.8" thickBot="1" x14ac:dyDescent="0.3">
      <c r="D11" s="96"/>
      <c r="E11" s="97"/>
    </row>
    <row r="12" spans="1:10" ht="13.8" thickBot="1" x14ac:dyDescent="0.3">
      <c r="B12" s="92" t="s">
        <v>57</v>
      </c>
      <c r="C12" s="92"/>
      <c r="D12" s="94" t="s">
        <v>0</v>
      </c>
      <c r="E12" s="99"/>
      <c r="F12" s="94" t="s">
        <v>61</v>
      </c>
      <c r="G12" s="99"/>
      <c r="H12" s="100" t="s">
        <v>59</v>
      </c>
      <c r="I12" s="101">
        <f>ABS(NORMDIST(G12,B3,B4,TRUE)-NORMDIST(E12,B3,B4,TRUE))</f>
        <v>0</v>
      </c>
    </row>
    <row r="13" spans="1:10" x14ac:dyDescent="0.25">
      <c r="D13" s="105" t="s">
        <v>62</v>
      </c>
      <c r="E13" s="97"/>
      <c r="F13" s="97"/>
      <c r="G13" s="97"/>
    </row>
    <row r="14" spans="1:10" ht="13.8" thickBot="1" x14ac:dyDescent="0.3">
      <c r="D14" s="96"/>
      <c r="E14" s="97"/>
      <c r="F14" s="106"/>
      <c r="G14" s="107"/>
    </row>
    <row r="15" spans="1:10" ht="13.8" thickBot="1" x14ac:dyDescent="0.3">
      <c r="B15" s="92" t="s">
        <v>63</v>
      </c>
      <c r="C15" s="92"/>
      <c r="D15" s="94" t="s">
        <v>64</v>
      </c>
      <c r="E15" s="108">
        <v>0.05</v>
      </c>
      <c r="F15" s="109"/>
      <c r="G15" s="107"/>
      <c r="H15" s="100" t="s">
        <v>59</v>
      </c>
      <c r="I15" s="110">
        <f>NORMINV(1-E15,B3,B4)</f>
        <v>1570.0920660640811</v>
      </c>
      <c r="J15" s="155" t="s">
        <v>163</v>
      </c>
    </row>
    <row r="16" spans="1:10" x14ac:dyDescent="0.25">
      <c r="D16" s="105" t="s">
        <v>65</v>
      </c>
      <c r="F16" s="106"/>
      <c r="G16" s="107"/>
    </row>
    <row r="17" spans="2:10" ht="13.8" thickBot="1" x14ac:dyDescent="0.3">
      <c r="D17" s="96"/>
      <c r="F17" s="106"/>
      <c r="G17" s="107"/>
    </row>
    <row r="18" spans="2:10" ht="13.8" thickBot="1" x14ac:dyDescent="0.3">
      <c r="B18" s="92" t="s">
        <v>63</v>
      </c>
      <c r="C18" s="92"/>
      <c r="D18" s="94" t="s">
        <v>66</v>
      </c>
      <c r="E18" s="108"/>
      <c r="F18" s="109"/>
      <c r="G18" s="107"/>
      <c r="H18" s="100" t="s">
        <v>59</v>
      </c>
      <c r="I18" s="110" t="e">
        <f>NORMINV(E18,B3,B4)</f>
        <v>#NUM!</v>
      </c>
    </row>
    <row r="19" spans="2:10" x14ac:dyDescent="0.25">
      <c r="D19" s="105" t="s">
        <v>67</v>
      </c>
      <c r="F19" s="106"/>
      <c r="G19" s="107"/>
    </row>
    <row r="20" spans="2:10" x14ac:dyDescent="0.25">
      <c r="D20" s="96"/>
      <c r="F20" s="106"/>
      <c r="G20" s="107"/>
      <c r="J20" s="116"/>
    </row>
    <row r="21" spans="2:10" x14ac:dyDescent="0.25">
      <c r="D21" s="106"/>
      <c r="E21" s="107"/>
      <c r="F21" s="106"/>
      <c r="G21" s="107"/>
      <c r="J21" s="116"/>
    </row>
    <row r="22" spans="2:10" x14ac:dyDescent="0.25">
      <c r="J22" s="116"/>
    </row>
    <row r="42" spans="2:8" ht="15.6" x14ac:dyDescent="0.3">
      <c r="B42" s="111" t="s">
        <v>68</v>
      </c>
      <c r="C42" s="112"/>
      <c r="D42" s="112"/>
      <c r="E42" s="113"/>
      <c r="F42" s="112"/>
      <c r="G42" s="113"/>
      <c r="H42" s="112"/>
    </row>
    <row r="43" spans="2:8" ht="15.6" x14ac:dyDescent="0.3">
      <c r="B43" s="114" t="s">
        <v>69</v>
      </c>
      <c r="C43" s="112"/>
      <c r="D43" s="112"/>
      <c r="E43" s="113"/>
      <c r="F43" s="112"/>
      <c r="G43" s="113"/>
      <c r="H43" s="112"/>
    </row>
    <row r="44" spans="2:8" ht="15.6" x14ac:dyDescent="0.3">
      <c r="B44" s="115" t="s">
        <v>70</v>
      </c>
      <c r="C44" s="112"/>
      <c r="D44" s="112"/>
      <c r="E44" s="113"/>
      <c r="F44" s="112"/>
      <c r="G44" s="113"/>
      <c r="H44" s="112"/>
    </row>
  </sheetData>
  <sheetProtection password="87CD" sheet="1" formatCells="0" formatColumns="0" formatRows="0" insertColumns="0" insertRows="0" insertHyperlinks="0" deleteColumns="0" deleteRows="0" sort="0" autoFilter="0" pivotTables="0"/>
  <dataValidations count="1">
    <dataValidation type="decimal" allowBlank="1" showInputMessage="1" showErrorMessage="1" sqref="E18 E15" xr:uid="{00000000-0002-0000-1B00-000000000000}">
      <formula1>0</formula1>
      <formula2>1</formula2>
    </dataValidation>
  </dataValidations>
  <pageMargins left="0.75" right="0.75" top="0.5" bottom="0.5" header="0.5" footer="0.5"/>
  <pageSetup orientation="landscape" horizontalDpi="300" verticalDpi="300" r:id="rId1"/>
  <headerFooter alignWithMargins="0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48489-7CB2-4AFE-88D7-2FCE66D545AE}">
  <dimension ref="A1:M44"/>
  <sheetViews>
    <sheetView workbookViewId="0">
      <selection activeCell="J16" sqref="J16"/>
    </sheetView>
  </sheetViews>
  <sheetFormatPr defaultColWidth="9.109375" defaultRowHeight="13.2" x14ac:dyDescent="0.25"/>
  <cols>
    <col min="1" max="1" width="18.109375" style="72" customWidth="1"/>
    <col min="2" max="2" width="10.109375" style="72" customWidth="1"/>
    <col min="3" max="3" width="11.109375" style="72" customWidth="1"/>
    <col min="4" max="4" width="22.109375" style="72" customWidth="1"/>
    <col min="5" max="5" width="8.6640625" style="93" customWidth="1"/>
    <col min="6" max="6" width="7.6640625" style="72" customWidth="1"/>
    <col min="7" max="7" width="6.5546875" style="93" customWidth="1"/>
    <col min="8" max="8" width="9.109375" style="72"/>
    <col min="9" max="13" width="10.88671875" style="93" customWidth="1"/>
    <col min="14" max="16384" width="9.109375" style="72"/>
  </cols>
  <sheetData>
    <row r="1" spans="1:10" ht="21" x14ac:dyDescent="0.4">
      <c r="A1" s="91" t="s">
        <v>54</v>
      </c>
      <c r="B1" s="92"/>
    </row>
    <row r="3" spans="1:10" x14ac:dyDescent="0.25">
      <c r="A3" s="94" t="s">
        <v>55</v>
      </c>
      <c r="B3" s="95">
        <v>4.2</v>
      </c>
      <c r="C3" s="96"/>
    </row>
    <row r="4" spans="1:10" x14ac:dyDescent="0.25">
      <c r="A4" s="94" t="s">
        <v>56</v>
      </c>
      <c r="B4" s="95">
        <v>0.6</v>
      </c>
      <c r="C4" s="96"/>
    </row>
    <row r="5" spans="1:10" ht="13.8" thickBot="1" x14ac:dyDescent="0.3">
      <c r="D5" s="96"/>
      <c r="E5" s="97"/>
    </row>
    <row r="6" spans="1:10" ht="13.8" thickBot="1" x14ac:dyDescent="0.3">
      <c r="B6" s="92" t="s">
        <v>57</v>
      </c>
      <c r="C6" s="92"/>
      <c r="D6" s="98" t="s">
        <v>58</v>
      </c>
      <c r="E6" s="99"/>
      <c r="H6" s="100" t="s">
        <v>59</v>
      </c>
      <c r="I6" s="101">
        <f>NORMDIST(E6,B3,B4,TRUE)</f>
        <v>1.2798125438858257E-12</v>
      </c>
    </row>
    <row r="7" spans="1:10" x14ac:dyDescent="0.25">
      <c r="D7" s="96"/>
      <c r="E7" s="97"/>
    </row>
    <row r="8" spans="1:10" ht="13.8" thickBot="1" x14ac:dyDescent="0.3">
      <c r="D8" s="96"/>
      <c r="E8" s="103"/>
    </row>
    <row r="9" spans="1:10" ht="13.8" thickBot="1" x14ac:dyDescent="0.3">
      <c r="B9" s="92" t="s">
        <v>57</v>
      </c>
      <c r="C9" s="92"/>
      <c r="D9" s="98" t="s">
        <v>60</v>
      </c>
      <c r="E9" s="99">
        <v>5</v>
      </c>
      <c r="H9" s="100" t="s">
        <v>59</v>
      </c>
      <c r="I9" s="101">
        <f>1-NORMDIST(E9,B3,B4,TRUE)</f>
        <v>9.1211219725867876E-2</v>
      </c>
      <c r="J9" s="155" t="s">
        <v>166</v>
      </c>
    </row>
    <row r="10" spans="1:10" x14ac:dyDescent="0.25">
      <c r="D10" s="96"/>
      <c r="E10" s="97"/>
    </row>
    <row r="11" spans="1:10" ht="13.8" thickBot="1" x14ac:dyDescent="0.3">
      <c r="D11" s="96"/>
      <c r="E11" s="97"/>
    </row>
    <row r="12" spans="1:10" ht="13.8" thickBot="1" x14ac:dyDescent="0.3">
      <c r="B12" s="92" t="s">
        <v>57</v>
      </c>
      <c r="C12" s="92"/>
      <c r="D12" s="94" t="s">
        <v>0</v>
      </c>
      <c r="E12" s="99">
        <v>4.2</v>
      </c>
      <c r="F12" s="94" t="s">
        <v>61</v>
      </c>
      <c r="G12" s="99">
        <v>5</v>
      </c>
      <c r="H12" s="100" t="s">
        <v>59</v>
      </c>
      <c r="I12" s="101">
        <f>ABS(NORMDIST(G12,B3,B4,TRUE)-NORMDIST(E12,B3,B4,TRUE))</f>
        <v>0.40878878027413212</v>
      </c>
      <c r="J12" s="155" t="s">
        <v>164</v>
      </c>
    </row>
    <row r="13" spans="1:10" x14ac:dyDescent="0.25">
      <c r="D13" s="105" t="s">
        <v>62</v>
      </c>
      <c r="E13" s="97"/>
      <c r="F13" s="97"/>
      <c r="G13" s="97"/>
    </row>
    <row r="14" spans="1:10" ht="13.8" thickBot="1" x14ac:dyDescent="0.3">
      <c r="D14" s="96"/>
      <c r="E14" s="97"/>
      <c r="F14" s="106"/>
      <c r="G14" s="107"/>
    </row>
    <row r="15" spans="1:10" ht="13.8" thickBot="1" x14ac:dyDescent="0.3">
      <c r="B15" s="92" t="s">
        <v>63</v>
      </c>
      <c r="C15" s="92"/>
      <c r="D15" s="94" t="s">
        <v>64</v>
      </c>
      <c r="E15" s="108">
        <v>0.04</v>
      </c>
      <c r="F15" s="109"/>
      <c r="G15" s="107"/>
      <c r="H15" s="100" t="s">
        <v>59</v>
      </c>
      <c r="I15" s="110">
        <f>NORMINV(1-E15,B3,B4)</f>
        <v>5.2504116427513017</v>
      </c>
      <c r="J15" s="155" t="s">
        <v>167</v>
      </c>
    </row>
    <row r="16" spans="1:10" x14ac:dyDescent="0.25">
      <c r="D16" s="105" t="s">
        <v>65</v>
      </c>
      <c r="F16" s="106"/>
      <c r="G16" s="107"/>
    </row>
    <row r="17" spans="2:10" ht="13.8" thickBot="1" x14ac:dyDescent="0.3">
      <c r="D17" s="96"/>
      <c r="F17" s="106"/>
      <c r="G17" s="107"/>
    </row>
    <row r="18" spans="2:10" ht="13.8" thickBot="1" x14ac:dyDescent="0.3">
      <c r="B18" s="92" t="s">
        <v>63</v>
      </c>
      <c r="C18" s="92"/>
      <c r="D18" s="94" t="s">
        <v>66</v>
      </c>
      <c r="E18" s="108"/>
      <c r="F18" s="109"/>
      <c r="G18" s="107"/>
      <c r="H18" s="100" t="s">
        <v>59</v>
      </c>
      <c r="I18" s="110" t="e">
        <f>NORMINV(E18,B3,B4)</f>
        <v>#NUM!</v>
      </c>
    </row>
    <row r="19" spans="2:10" x14ac:dyDescent="0.25">
      <c r="D19" s="105" t="s">
        <v>67</v>
      </c>
      <c r="F19" s="106"/>
      <c r="G19" s="107"/>
    </row>
    <row r="20" spans="2:10" x14ac:dyDescent="0.25">
      <c r="D20" s="96"/>
      <c r="F20" s="106"/>
      <c r="G20" s="107"/>
      <c r="J20" s="116"/>
    </row>
    <row r="21" spans="2:10" x14ac:dyDescent="0.25">
      <c r="D21" s="106"/>
      <c r="E21" s="107"/>
      <c r="F21" s="106"/>
      <c r="G21" s="107"/>
      <c r="J21" s="116"/>
    </row>
    <row r="22" spans="2:10" x14ac:dyDescent="0.25">
      <c r="J22" s="116"/>
    </row>
    <row r="42" spans="2:8" ht="15.6" x14ac:dyDescent="0.3">
      <c r="B42" s="111" t="s">
        <v>68</v>
      </c>
      <c r="C42" s="112"/>
      <c r="D42" s="112"/>
      <c r="E42" s="113"/>
      <c r="F42" s="112"/>
      <c r="G42" s="113"/>
      <c r="H42" s="112"/>
    </row>
    <row r="43" spans="2:8" ht="15.6" x14ac:dyDescent="0.3">
      <c r="B43" s="114" t="s">
        <v>69</v>
      </c>
      <c r="C43" s="112"/>
      <c r="D43" s="112"/>
      <c r="E43" s="113"/>
      <c r="F43" s="112"/>
      <c r="G43" s="113"/>
      <c r="H43" s="112"/>
    </row>
    <row r="44" spans="2:8" ht="15.6" x14ac:dyDescent="0.3">
      <c r="B44" s="115" t="s">
        <v>70</v>
      </c>
      <c r="C44" s="112"/>
      <c r="D44" s="112"/>
      <c r="E44" s="113"/>
      <c r="F44" s="112"/>
      <c r="G44" s="113"/>
      <c r="H44" s="112"/>
    </row>
  </sheetData>
  <sheetProtection password="87CD" sheet="1" formatCells="0" formatColumns="0" formatRows="0" insertColumns="0" insertRows="0" insertHyperlinks="0" deleteColumns="0" deleteRows="0" sort="0" autoFilter="0" pivotTables="0"/>
  <dataValidations count="1">
    <dataValidation type="decimal" allowBlank="1" showInputMessage="1" showErrorMessage="1" sqref="E18 E15" xr:uid="{6A72C0D9-930C-4FA1-A1D5-4AE63AD7D0B5}">
      <formula1>0</formula1>
      <formula2>1</formula2>
    </dataValidation>
  </dataValidations>
  <pageMargins left="0.75" right="0.75" top="0.5" bottom="0.5" header="0.5" footer="0.5"/>
  <pageSetup orientation="landscape" horizontalDpi="300" verticalDpi="300" r:id="rId1"/>
  <headerFooter alignWithMargins="0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32A62-4111-4D82-A26D-85F2E8A8D9A0}">
  <dimension ref="A1:M44"/>
  <sheetViews>
    <sheetView workbookViewId="0">
      <selection activeCell="J16" sqref="J16"/>
    </sheetView>
  </sheetViews>
  <sheetFormatPr defaultColWidth="9.109375" defaultRowHeight="13.2" x14ac:dyDescent="0.25"/>
  <cols>
    <col min="1" max="1" width="18.109375" style="72" customWidth="1"/>
    <col min="2" max="2" width="10.109375" style="72" customWidth="1"/>
    <col min="3" max="3" width="11.109375" style="72" customWidth="1"/>
    <col min="4" max="4" width="22.109375" style="72" customWidth="1"/>
    <col min="5" max="5" width="8.6640625" style="93" customWidth="1"/>
    <col min="6" max="6" width="7.6640625" style="72" customWidth="1"/>
    <col min="7" max="7" width="6.5546875" style="93" customWidth="1"/>
    <col min="8" max="8" width="9.109375" style="72"/>
    <col min="9" max="13" width="10.88671875" style="93" customWidth="1"/>
    <col min="14" max="16384" width="9.109375" style="72"/>
  </cols>
  <sheetData>
    <row r="1" spans="1:10" ht="21" x14ac:dyDescent="0.4">
      <c r="A1" s="91" t="s">
        <v>54</v>
      </c>
      <c r="B1" s="92"/>
    </row>
    <row r="3" spans="1:10" x14ac:dyDescent="0.25">
      <c r="A3" s="94" t="s">
        <v>55</v>
      </c>
      <c r="B3" s="95">
        <v>1280</v>
      </c>
      <c r="C3" s="96"/>
    </row>
    <row r="4" spans="1:10" x14ac:dyDescent="0.25">
      <c r="A4" s="94" t="s">
        <v>56</v>
      </c>
      <c r="B4" s="95">
        <v>420</v>
      </c>
      <c r="C4" s="96"/>
    </row>
    <row r="5" spans="1:10" ht="13.8" thickBot="1" x14ac:dyDescent="0.3">
      <c r="D5" s="96"/>
      <c r="E5" s="97"/>
    </row>
    <row r="6" spans="1:10" ht="13.8" thickBot="1" x14ac:dyDescent="0.3">
      <c r="B6" s="92" t="s">
        <v>57</v>
      </c>
      <c r="C6" s="92"/>
      <c r="D6" s="98" t="s">
        <v>58</v>
      </c>
      <c r="E6" s="99">
        <v>0</v>
      </c>
      <c r="H6" s="100" t="s">
        <v>59</v>
      </c>
      <c r="I6" s="101">
        <f>NORMDIST(E6,B3,B4,TRUE)</f>
        <v>1.1533107002833069E-3</v>
      </c>
      <c r="J6" s="155" t="s">
        <v>170</v>
      </c>
    </row>
    <row r="7" spans="1:10" x14ac:dyDescent="0.25">
      <c r="D7" s="96"/>
      <c r="E7" s="97"/>
    </row>
    <row r="8" spans="1:10" ht="13.8" thickBot="1" x14ac:dyDescent="0.3">
      <c r="D8" s="96"/>
      <c r="E8" s="103"/>
    </row>
    <row r="9" spans="1:10" ht="13.8" thickBot="1" x14ac:dyDescent="0.3">
      <c r="B9" s="92" t="s">
        <v>57</v>
      </c>
      <c r="C9" s="92"/>
      <c r="D9" s="98" t="s">
        <v>60</v>
      </c>
      <c r="E9" s="99">
        <v>1500</v>
      </c>
      <c r="H9" s="100" t="s">
        <v>59</v>
      </c>
      <c r="I9" s="101">
        <f>1-NORMDIST(E9,B3,B4,TRUE)</f>
        <v>0.30020551430745246</v>
      </c>
      <c r="J9" s="155" t="s">
        <v>168</v>
      </c>
    </row>
    <row r="10" spans="1:10" x14ac:dyDescent="0.25">
      <c r="D10" s="96"/>
      <c r="E10" s="97"/>
    </row>
    <row r="11" spans="1:10" ht="13.8" thickBot="1" x14ac:dyDescent="0.3">
      <c r="D11" s="96"/>
      <c r="E11" s="97"/>
    </row>
    <row r="12" spans="1:10" ht="13.8" thickBot="1" x14ac:dyDescent="0.3">
      <c r="B12" s="92" t="s">
        <v>57</v>
      </c>
      <c r="C12" s="92"/>
      <c r="D12" s="94" t="s">
        <v>0</v>
      </c>
      <c r="E12" s="99">
        <v>1500</v>
      </c>
      <c r="F12" s="94" t="s">
        <v>61</v>
      </c>
      <c r="G12" s="99">
        <v>2000</v>
      </c>
      <c r="H12" s="100" t="s">
        <v>59</v>
      </c>
      <c r="I12" s="101">
        <f>ABS(NORMDIST(G12,B3,B4,TRUE)-NORMDIST(E12,B3,B4,TRUE))</f>
        <v>0.25696738156061971</v>
      </c>
      <c r="J12" s="155" t="s">
        <v>169</v>
      </c>
    </row>
    <row r="13" spans="1:10" x14ac:dyDescent="0.25">
      <c r="D13" s="105" t="s">
        <v>62</v>
      </c>
      <c r="E13" s="97"/>
      <c r="F13" s="97"/>
      <c r="G13" s="97"/>
    </row>
    <row r="14" spans="1:10" ht="13.8" thickBot="1" x14ac:dyDescent="0.3">
      <c r="D14" s="96"/>
      <c r="E14" s="97"/>
      <c r="F14" s="106"/>
      <c r="G14" s="107"/>
    </row>
    <row r="15" spans="1:10" ht="13.8" thickBot="1" x14ac:dyDescent="0.3">
      <c r="B15" s="92" t="s">
        <v>63</v>
      </c>
      <c r="C15" s="92"/>
      <c r="D15" s="94" t="s">
        <v>64</v>
      </c>
      <c r="E15" s="108">
        <v>0.1</v>
      </c>
      <c r="F15" s="109"/>
      <c r="G15" s="107"/>
      <c r="H15" s="100" t="s">
        <v>59</v>
      </c>
      <c r="I15" s="110">
        <f>NORMINV(1-E15,B3,B4)</f>
        <v>1818.2516575287323</v>
      </c>
      <c r="J15" s="155" t="s">
        <v>171</v>
      </c>
    </row>
    <row r="16" spans="1:10" x14ac:dyDescent="0.25">
      <c r="D16" s="105" t="s">
        <v>65</v>
      </c>
      <c r="F16" s="106"/>
      <c r="G16" s="107"/>
    </row>
    <row r="17" spans="2:10" ht="13.8" thickBot="1" x14ac:dyDescent="0.3">
      <c r="D17" s="96"/>
      <c r="F17" s="106"/>
      <c r="G17" s="107"/>
    </row>
    <row r="18" spans="2:10" ht="13.8" thickBot="1" x14ac:dyDescent="0.3">
      <c r="B18" s="92" t="s">
        <v>63</v>
      </c>
      <c r="C18" s="92"/>
      <c r="D18" s="94" t="s">
        <v>66</v>
      </c>
      <c r="E18" s="108"/>
      <c r="F18" s="109"/>
      <c r="G18" s="107"/>
      <c r="H18" s="100" t="s">
        <v>59</v>
      </c>
      <c r="I18" s="110" t="e">
        <f>NORMINV(E18,B3,B4)</f>
        <v>#NUM!</v>
      </c>
    </row>
    <row r="19" spans="2:10" x14ac:dyDescent="0.25">
      <c r="D19" s="105" t="s">
        <v>67</v>
      </c>
      <c r="F19" s="106"/>
      <c r="G19" s="107"/>
    </row>
    <row r="20" spans="2:10" x14ac:dyDescent="0.25">
      <c r="D20" s="96"/>
      <c r="F20" s="106"/>
      <c r="G20" s="107"/>
      <c r="J20" s="116"/>
    </row>
    <row r="21" spans="2:10" x14ac:dyDescent="0.25">
      <c r="D21" s="106"/>
      <c r="E21" s="107"/>
      <c r="F21" s="106"/>
      <c r="G21" s="107"/>
      <c r="J21" s="116"/>
    </row>
    <row r="22" spans="2:10" x14ac:dyDescent="0.25">
      <c r="J22" s="116"/>
    </row>
    <row r="42" spans="2:8" ht="15.6" x14ac:dyDescent="0.3">
      <c r="B42" s="111" t="s">
        <v>68</v>
      </c>
      <c r="C42" s="112"/>
      <c r="D42" s="112"/>
      <c r="E42" s="113"/>
      <c r="F42" s="112"/>
      <c r="G42" s="113"/>
      <c r="H42" s="112"/>
    </row>
    <row r="43" spans="2:8" ht="15.6" x14ac:dyDescent="0.3">
      <c r="B43" s="114" t="s">
        <v>69</v>
      </c>
      <c r="C43" s="112"/>
      <c r="D43" s="112"/>
      <c r="E43" s="113"/>
      <c r="F43" s="112"/>
      <c r="G43" s="113"/>
      <c r="H43" s="112"/>
    </row>
    <row r="44" spans="2:8" ht="15.6" x14ac:dyDescent="0.3">
      <c r="B44" s="115" t="s">
        <v>70</v>
      </c>
      <c r="C44" s="112"/>
      <c r="D44" s="112"/>
      <c r="E44" s="113"/>
      <c r="F44" s="112"/>
      <c r="G44" s="113"/>
      <c r="H44" s="112"/>
    </row>
  </sheetData>
  <sheetProtection password="87CD" sheet="1" formatCells="0" formatColumns="0" formatRows="0" insertColumns="0" insertRows="0" insertHyperlinks="0" deleteColumns="0" deleteRows="0" sort="0" autoFilter="0" pivotTables="0"/>
  <dataValidations count="1">
    <dataValidation type="decimal" allowBlank="1" showInputMessage="1" showErrorMessage="1" sqref="E18 E15" xr:uid="{C6C9668A-6295-4194-914C-4EA75FC15786}">
      <formula1>0</formula1>
      <formula2>1</formula2>
    </dataValidation>
  </dataValidations>
  <pageMargins left="0.75" right="0.75" top="0.5" bottom="0.5" header="0.5" footer="0.5"/>
  <pageSetup orientation="landscape" horizontalDpi="300" verticalDpi="300" r:id="rId1"/>
  <headerFooter alignWithMargins="0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F60EE-1963-4AD8-AC6A-EC70885B073D}">
  <dimension ref="A1:M44"/>
  <sheetViews>
    <sheetView workbookViewId="0">
      <selection activeCell="K17" sqref="K17"/>
    </sheetView>
  </sheetViews>
  <sheetFormatPr defaultColWidth="9.109375" defaultRowHeight="13.2" x14ac:dyDescent="0.25"/>
  <cols>
    <col min="1" max="1" width="18.109375" style="72" customWidth="1"/>
    <col min="2" max="2" width="10.109375" style="72" customWidth="1"/>
    <col min="3" max="3" width="11.109375" style="72" customWidth="1"/>
    <col min="4" max="4" width="22.109375" style="72" customWidth="1"/>
    <col min="5" max="5" width="8.6640625" style="93" customWidth="1"/>
    <col min="6" max="6" width="7.6640625" style="72" customWidth="1"/>
    <col min="7" max="7" width="6.5546875" style="93" customWidth="1"/>
    <col min="8" max="8" width="9.109375" style="72"/>
    <col min="9" max="13" width="10.88671875" style="93" customWidth="1"/>
    <col min="14" max="16384" width="9.109375" style="72"/>
  </cols>
  <sheetData>
    <row r="1" spans="1:10" ht="21" x14ac:dyDescent="0.4">
      <c r="A1" s="91" t="s">
        <v>54</v>
      </c>
      <c r="B1" s="92"/>
    </row>
    <row r="3" spans="1:10" x14ac:dyDescent="0.25">
      <c r="A3" s="94" t="s">
        <v>55</v>
      </c>
      <c r="B3" s="95">
        <v>60000</v>
      </c>
      <c r="C3" s="96"/>
    </row>
    <row r="4" spans="1:10" x14ac:dyDescent="0.25">
      <c r="A4" s="94" t="s">
        <v>56</v>
      </c>
      <c r="B4" s="95">
        <v>2000</v>
      </c>
      <c r="C4" s="96"/>
    </row>
    <row r="5" spans="1:10" ht="13.8" thickBot="1" x14ac:dyDescent="0.3">
      <c r="D5" s="96"/>
      <c r="E5" s="97"/>
    </row>
    <row r="6" spans="1:10" ht="13.8" thickBot="1" x14ac:dyDescent="0.3">
      <c r="B6" s="92" t="s">
        <v>57</v>
      </c>
      <c r="C6" s="92"/>
      <c r="D6" s="98" t="s">
        <v>58</v>
      </c>
      <c r="E6" s="99">
        <v>62000</v>
      </c>
      <c r="H6" s="100" t="s">
        <v>59</v>
      </c>
      <c r="I6" s="101">
        <f>NORMDIST(E6,B3,B4,TRUE)</f>
        <v>0.84134474606854304</v>
      </c>
      <c r="J6" s="155" t="s">
        <v>174</v>
      </c>
    </row>
    <row r="7" spans="1:10" x14ac:dyDescent="0.25">
      <c r="D7" s="96"/>
      <c r="E7" s="97"/>
    </row>
    <row r="8" spans="1:10" ht="13.8" thickBot="1" x14ac:dyDescent="0.3">
      <c r="D8" s="96"/>
      <c r="E8" s="103"/>
    </row>
    <row r="9" spans="1:10" ht="13.8" thickBot="1" x14ac:dyDescent="0.3">
      <c r="B9" s="92" t="s">
        <v>57</v>
      </c>
      <c r="C9" s="92"/>
      <c r="D9" s="98" t="s">
        <v>60</v>
      </c>
      <c r="E9" s="99">
        <v>65200</v>
      </c>
      <c r="H9" s="100" t="s">
        <v>59</v>
      </c>
      <c r="I9" s="101">
        <f>1-NORMDIST(E9,B3,B4,TRUE)</f>
        <v>4.661188023718732E-3</v>
      </c>
      <c r="J9" s="155" t="s">
        <v>172</v>
      </c>
    </row>
    <row r="10" spans="1:10" x14ac:dyDescent="0.25">
      <c r="D10" s="96"/>
      <c r="E10" s="97"/>
      <c r="J10" s="155" t="s">
        <v>175</v>
      </c>
    </row>
    <row r="11" spans="1:10" ht="13.8" thickBot="1" x14ac:dyDescent="0.3">
      <c r="D11" s="96"/>
      <c r="E11" s="97"/>
    </row>
    <row r="12" spans="1:10" ht="13.8" thickBot="1" x14ac:dyDescent="0.3">
      <c r="B12" s="92" t="s">
        <v>57</v>
      </c>
      <c r="C12" s="92"/>
      <c r="D12" s="94" t="s">
        <v>0</v>
      </c>
      <c r="E12" s="99">
        <v>57060</v>
      </c>
      <c r="F12" s="94" t="s">
        <v>61</v>
      </c>
      <c r="G12" s="99">
        <v>58280</v>
      </c>
      <c r="H12" s="100" t="s">
        <v>59</v>
      </c>
      <c r="I12" s="101">
        <f>ABS(NORMDIST(G12,B3,B4,TRUE)-NORMDIST(E12,B3,B4,TRUE))</f>
        <v>0.12411364426012279</v>
      </c>
      <c r="J12" s="155" t="s">
        <v>173</v>
      </c>
    </row>
    <row r="13" spans="1:10" x14ac:dyDescent="0.25">
      <c r="D13" s="105" t="s">
        <v>62</v>
      </c>
      <c r="E13" s="97"/>
      <c r="F13" s="97"/>
      <c r="G13" s="97"/>
    </row>
    <row r="14" spans="1:10" ht="13.8" thickBot="1" x14ac:dyDescent="0.3">
      <c r="D14" s="96"/>
      <c r="E14" s="97"/>
      <c r="F14" s="106"/>
      <c r="G14" s="107"/>
    </row>
    <row r="15" spans="1:10" ht="13.8" thickBot="1" x14ac:dyDescent="0.3">
      <c r="B15" s="92" t="s">
        <v>63</v>
      </c>
      <c r="C15" s="92"/>
      <c r="D15" s="94" t="s">
        <v>64</v>
      </c>
      <c r="E15" s="108"/>
      <c r="F15" s="109"/>
      <c r="G15" s="107"/>
      <c r="H15" s="100" t="s">
        <v>59</v>
      </c>
      <c r="I15" s="110" t="e">
        <f>NORMINV(1-E15,B3,B4)</f>
        <v>#NUM!</v>
      </c>
    </row>
    <row r="16" spans="1:10" x14ac:dyDescent="0.25">
      <c r="D16" s="105" t="s">
        <v>65</v>
      </c>
      <c r="F16" s="106"/>
      <c r="G16" s="107"/>
    </row>
    <row r="17" spans="2:10" ht="13.8" thickBot="1" x14ac:dyDescent="0.3">
      <c r="D17" s="96"/>
      <c r="F17" s="106"/>
      <c r="G17" s="107"/>
    </row>
    <row r="18" spans="2:10" ht="13.8" thickBot="1" x14ac:dyDescent="0.3">
      <c r="B18" s="92" t="s">
        <v>63</v>
      </c>
      <c r="C18" s="92"/>
      <c r="D18" s="94" t="s">
        <v>66</v>
      </c>
      <c r="E18" s="108"/>
      <c r="F18" s="109"/>
      <c r="G18" s="107"/>
      <c r="H18" s="100" t="s">
        <v>59</v>
      </c>
      <c r="I18" s="110" t="e">
        <f>NORMINV(E18,B3,B4)</f>
        <v>#NUM!</v>
      </c>
    </row>
    <row r="19" spans="2:10" x14ac:dyDescent="0.25">
      <c r="D19" s="105" t="s">
        <v>67</v>
      </c>
      <c r="F19" s="106"/>
      <c r="G19" s="107"/>
    </row>
    <row r="20" spans="2:10" x14ac:dyDescent="0.25">
      <c r="D20" s="96"/>
      <c r="F20" s="106"/>
      <c r="G20" s="107"/>
      <c r="J20" s="116"/>
    </row>
    <row r="21" spans="2:10" x14ac:dyDescent="0.25">
      <c r="D21" s="106"/>
      <c r="E21" s="107"/>
      <c r="F21" s="106"/>
      <c r="G21" s="107"/>
      <c r="J21" s="116"/>
    </row>
    <row r="22" spans="2:10" x14ac:dyDescent="0.25">
      <c r="J22" s="116"/>
    </row>
    <row r="42" spans="2:8" ht="15.6" x14ac:dyDescent="0.3">
      <c r="B42" s="111" t="s">
        <v>68</v>
      </c>
      <c r="C42" s="112"/>
      <c r="D42" s="112"/>
      <c r="E42" s="113"/>
      <c r="F42" s="112"/>
      <c r="G42" s="113"/>
      <c r="H42" s="112"/>
    </row>
    <row r="43" spans="2:8" ht="15.6" x14ac:dyDescent="0.3">
      <c r="B43" s="114" t="s">
        <v>69</v>
      </c>
      <c r="C43" s="112"/>
      <c r="D43" s="112"/>
      <c r="E43" s="113"/>
      <c r="F43" s="112"/>
      <c r="G43" s="113"/>
      <c r="H43" s="112"/>
    </row>
    <row r="44" spans="2:8" ht="15.6" x14ac:dyDescent="0.3">
      <c r="B44" s="115" t="s">
        <v>70</v>
      </c>
      <c r="C44" s="112"/>
      <c r="D44" s="112"/>
      <c r="E44" s="113"/>
      <c r="F44" s="112"/>
      <c r="G44" s="113"/>
      <c r="H44" s="112"/>
    </row>
  </sheetData>
  <sheetProtection password="87CD" sheet="1" formatCells="0" formatColumns="0" formatRows="0" insertColumns="0" insertRows="0" insertHyperlinks="0" deleteColumns="0" deleteRows="0" sort="0" autoFilter="0" pivotTables="0"/>
  <dataValidations count="1">
    <dataValidation type="decimal" allowBlank="1" showInputMessage="1" showErrorMessage="1" sqref="E18 E15" xr:uid="{0291A22C-5547-4B5C-83EE-876F0AEA2B11}">
      <formula1>0</formula1>
      <formula2>1</formula2>
    </dataValidation>
  </dataValidations>
  <pageMargins left="0.75" right="0.75" top="0.5" bottom="0.5" header="0.5" footer="0.5"/>
  <pageSetup orientation="landscape" horizontalDpi="300" verticalDpi="300" r:id="rId1"/>
  <headerFooter alignWithMargins="0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003EB-B4E3-44A0-9DD8-BF4DAC32EE8B}">
  <dimension ref="A1:M44"/>
  <sheetViews>
    <sheetView workbookViewId="0">
      <selection activeCell="J16" sqref="J16"/>
    </sheetView>
  </sheetViews>
  <sheetFormatPr defaultColWidth="9.109375" defaultRowHeight="13.2" x14ac:dyDescent="0.25"/>
  <cols>
    <col min="1" max="1" width="18.109375" style="72" customWidth="1"/>
    <col min="2" max="2" width="10.109375" style="72" customWidth="1"/>
    <col min="3" max="3" width="11.109375" style="72" customWidth="1"/>
    <col min="4" max="4" width="22.109375" style="72" customWidth="1"/>
    <col min="5" max="5" width="8.6640625" style="93" customWidth="1"/>
    <col min="6" max="6" width="7.6640625" style="72" customWidth="1"/>
    <col min="7" max="7" width="6.5546875" style="93" customWidth="1"/>
    <col min="8" max="8" width="9.109375" style="72"/>
    <col min="9" max="13" width="10.88671875" style="93" customWidth="1"/>
    <col min="14" max="16384" width="9.109375" style="72"/>
  </cols>
  <sheetData>
    <row r="1" spans="1:10" ht="21" x14ac:dyDescent="0.4">
      <c r="A1" s="91" t="s">
        <v>54</v>
      </c>
      <c r="B1" s="92"/>
    </row>
    <row r="3" spans="1:10" x14ac:dyDescent="0.25">
      <c r="A3" s="94" t="s">
        <v>55</v>
      </c>
      <c r="B3" s="95">
        <v>42</v>
      </c>
      <c r="C3" s="96"/>
    </row>
    <row r="4" spans="1:10" x14ac:dyDescent="0.25">
      <c r="A4" s="94" t="s">
        <v>56</v>
      </c>
      <c r="B4" s="95">
        <v>2.25</v>
      </c>
      <c r="C4" s="96"/>
    </row>
    <row r="5" spans="1:10" ht="13.8" thickBot="1" x14ac:dyDescent="0.3">
      <c r="D5" s="96"/>
      <c r="E5" s="97"/>
    </row>
    <row r="6" spans="1:10" ht="13.8" thickBot="1" x14ac:dyDescent="0.3">
      <c r="B6" s="92" t="s">
        <v>57</v>
      </c>
      <c r="C6" s="92"/>
      <c r="D6" s="98" t="s">
        <v>58</v>
      </c>
      <c r="E6" s="99"/>
      <c r="H6" s="100" t="s">
        <v>59</v>
      </c>
      <c r="I6" s="101">
        <f>NORMDIST(E6,B3,B4,TRUE)</f>
        <v>4.6222772882026095E-78</v>
      </c>
      <c r="J6" s="155"/>
    </row>
    <row r="7" spans="1:10" x14ac:dyDescent="0.25">
      <c r="D7" s="96"/>
      <c r="E7" s="97"/>
    </row>
    <row r="8" spans="1:10" ht="13.8" thickBot="1" x14ac:dyDescent="0.3">
      <c r="D8" s="96"/>
      <c r="E8" s="103"/>
    </row>
    <row r="9" spans="1:10" ht="13.8" thickBot="1" x14ac:dyDescent="0.3">
      <c r="B9" s="92" t="s">
        <v>57</v>
      </c>
      <c r="C9" s="92"/>
      <c r="D9" s="98" t="s">
        <v>60</v>
      </c>
      <c r="E9" s="99">
        <v>45</v>
      </c>
      <c r="H9" s="100" t="s">
        <v>59</v>
      </c>
      <c r="I9" s="101">
        <f>1-NORMDIST(E9,B3,B4,TRUE)</f>
        <v>9.1211219725867876E-2</v>
      </c>
      <c r="J9" s="155" t="s">
        <v>165</v>
      </c>
    </row>
    <row r="10" spans="1:10" x14ac:dyDescent="0.25">
      <c r="D10" s="96"/>
      <c r="E10" s="97"/>
      <c r="J10" s="155"/>
    </row>
    <row r="11" spans="1:10" ht="13.8" thickBot="1" x14ac:dyDescent="0.3">
      <c r="D11" s="96"/>
      <c r="E11" s="97"/>
    </row>
    <row r="12" spans="1:10" ht="13.8" thickBot="1" x14ac:dyDescent="0.3">
      <c r="B12" s="92" t="s">
        <v>57</v>
      </c>
      <c r="C12" s="92"/>
      <c r="D12" s="94" t="s">
        <v>0</v>
      </c>
      <c r="E12" s="99">
        <v>38</v>
      </c>
      <c r="F12" s="94" t="s">
        <v>61</v>
      </c>
      <c r="G12" s="99">
        <v>40</v>
      </c>
      <c r="H12" s="100" t="s">
        <v>59</v>
      </c>
      <c r="I12" s="101">
        <f>ABS(NORMDIST(G12,B3,B4,TRUE)-NORMDIST(E12,B3,B4,TRUE))</f>
        <v>0.14931121893204102</v>
      </c>
      <c r="J12" s="155" t="s">
        <v>176</v>
      </c>
    </row>
    <row r="13" spans="1:10" x14ac:dyDescent="0.25">
      <c r="D13" s="105" t="s">
        <v>62</v>
      </c>
      <c r="E13" s="97"/>
      <c r="F13" s="97"/>
      <c r="G13" s="97"/>
    </row>
    <row r="14" spans="1:10" ht="13.8" thickBot="1" x14ac:dyDescent="0.3">
      <c r="D14" s="96"/>
      <c r="E14" s="97"/>
      <c r="F14" s="106"/>
      <c r="G14" s="107"/>
    </row>
    <row r="15" spans="1:10" ht="13.8" thickBot="1" x14ac:dyDescent="0.3">
      <c r="B15" s="92" t="s">
        <v>63</v>
      </c>
      <c r="C15" s="92"/>
      <c r="D15" s="94" t="s">
        <v>64</v>
      </c>
      <c r="E15" s="108">
        <v>0.15</v>
      </c>
      <c r="F15" s="109"/>
      <c r="G15" s="107"/>
      <c r="H15" s="100" t="s">
        <v>59</v>
      </c>
      <c r="I15" s="110">
        <f>NORMINV(1-E15,B3,B4)</f>
        <v>44.33197512636103</v>
      </c>
      <c r="J15" s="155" t="s">
        <v>177</v>
      </c>
    </row>
    <row r="16" spans="1:10" x14ac:dyDescent="0.25">
      <c r="D16" s="105" t="s">
        <v>65</v>
      </c>
      <c r="F16" s="106"/>
      <c r="G16" s="107"/>
    </row>
    <row r="17" spans="2:10" ht="13.8" thickBot="1" x14ac:dyDescent="0.3">
      <c r="D17" s="96"/>
      <c r="F17" s="106"/>
      <c r="G17" s="107"/>
    </row>
    <row r="18" spans="2:10" ht="13.8" thickBot="1" x14ac:dyDescent="0.3">
      <c r="B18" s="92" t="s">
        <v>63</v>
      </c>
      <c r="C18" s="92"/>
      <c r="D18" s="94" t="s">
        <v>66</v>
      </c>
      <c r="E18" s="108"/>
      <c r="F18" s="109"/>
      <c r="G18" s="107"/>
      <c r="H18" s="100" t="s">
        <v>59</v>
      </c>
      <c r="I18" s="110" t="e">
        <f>NORMINV(E18,B3,B4)</f>
        <v>#NUM!</v>
      </c>
    </row>
    <row r="19" spans="2:10" x14ac:dyDescent="0.25">
      <c r="D19" s="105" t="s">
        <v>67</v>
      </c>
      <c r="F19" s="106"/>
      <c r="G19" s="107"/>
    </row>
    <row r="20" spans="2:10" x14ac:dyDescent="0.25">
      <c r="D20" s="96"/>
      <c r="F20" s="106"/>
      <c r="G20" s="107"/>
      <c r="J20" s="116"/>
    </row>
    <row r="21" spans="2:10" x14ac:dyDescent="0.25">
      <c r="D21" s="106"/>
      <c r="E21" s="107"/>
      <c r="F21" s="106"/>
      <c r="G21" s="107"/>
      <c r="J21" s="116"/>
    </row>
    <row r="22" spans="2:10" x14ac:dyDescent="0.25">
      <c r="J22" s="116"/>
    </row>
    <row r="42" spans="2:8" ht="15.6" x14ac:dyDescent="0.3">
      <c r="B42" s="111" t="s">
        <v>68</v>
      </c>
      <c r="C42" s="112"/>
      <c r="D42" s="112"/>
      <c r="E42" s="113"/>
      <c r="F42" s="112"/>
      <c r="G42" s="113"/>
      <c r="H42" s="112"/>
    </row>
    <row r="43" spans="2:8" ht="15.6" x14ac:dyDescent="0.3">
      <c r="B43" s="114" t="s">
        <v>69</v>
      </c>
      <c r="C43" s="112"/>
      <c r="D43" s="112"/>
      <c r="E43" s="113"/>
      <c r="F43" s="112"/>
      <c r="G43" s="113"/>
      <c r="H43" s="112"/>
    </row>
    <row r="44" spans="2:8" ht="15.6" x14ac:dyDescent="0.3">
      <c r="B44" s="115" t="s">
        <v>70</v>
      </c>
      <c r="C44" s="112"/>
      <c r="D44" s="112"/>
      <c r="E44" s="113"/>
      <c r="F44" s="112"/>
      <c r="G44" s="113"/>
      <c r="H44" s="112"/>
    </row>
  </sheetData>
  <sheetProtection password="87CD" sheet="1" formatCells="0" formatColumns="0" formatRows="0" insertColumns="0" insertRows="0" insertHyperlinks="0" deleteColumns="0" deleteRows="0" sort="0" autoFilter="0" pivotTables="0"/>
  <dataValidations count="1">
    <dataValidation type="decimal" allowBlank="1" showInputMessage="1" showErrorMessage="1" sqref="E18 E15" xr:uid="{CB30720A-5159-483A-899B-318476C684D5}">
      <formula1>0</formula1>
      <formula2>1</formula2>
    </dataValidation>
  </dataValidations>
  <pageMargins left="0.75" right="0.75" top="0.5" bottom="0.5" header="0.5" footer="0.5"/>
  <pageSetup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8"/>
  <sheetViews>
    <sheetView workbookViewId="0">
      <pane ySplit="8" topLeftCell="A9" activePane="bottomLeft" state="frozen"/>
      <selection activeCell="F31" sqref="F31"/>
      <selection pane="bottomLeft" activeCell="D30" sqref="D30"/>
    </sheetView>
  </sheetViews>
  <sheetFormatPr defaultColWidth="9.109375" defaultRowHeight="13.2" x14ac:dyDescent="0.25"/>
  <cols>
    <col min="1" max="1" width="24.6640625" style="1" customWidth="1"/>
    <col min="2" max="2" width="13.6640625" style="1" customWidth="1"/>
    <col min="3" max="5" width="13.33203125" style="1" customWidth="1"/>
    <col min="6" max="6" width="10" style="1" customWidth="1"/>
    <col min="7" max="7" width="9.109375" style="30"/>
    <col min="8" max="16384" width="9.109375" style="1"/>
  </cols>
  <sheetData>
    <row r="1" spans="1:7" x14ac:dyDescent="0.25">
      <c r="A1" s="45" t="s">
        <v>27</v>
      </c>
    </row>
    <row r="3" spans="1:7" x14ac:dyDescent="0.25">
      <c r="A3" s="46" t="s">
        <v>28</v>
      </c>
      <c r="B3" s="47"/>
      <c r="C3" s="48" t="s">
        <v>108</v>
      </c>
      <c r="D3" s="49"/>
      <c r="E3" s="49"/>
      <c r="F3" s="50"/>
      <c r="G3" s="51"/>
    </row>
    <row r="4" spans="1:7" x14ac:dyDescent="0.25">
      <c r="A4" s="52"/>
      <c r="B4" s="53"/>
      <c r="C4" s="54" t="s">
        <v>107</v>
      </c>
      <c r="D4" s="54" t="s">
        <v>105</v>
      </c>
      <c r="E4" s="54" t="s">
        <v>106</v>
      </c>
      <c r="F4" s="55" t="s">
        <v>29</v>
      </c>
      <c r="G4" s="56"/>
    </row>
    <row r="5" spans="1:7" x14ac:dyDescent="0.25">
      <c r="A5" s="57" t="s">
        <v>101</v>
      </c>
      <c r="B5" s="58" t="s">
        <v>102</v>
      </c>
      <c r="C5" s="54">
        <v>16</v>
      </c>
      <c r="D5" s="54">
        <v>12</v>
      </c>
      <c r="E5" s="54">
        <v>22</v>
      </c>
      <c r="F5" s="128">
        <f>SUM(C5:E5)</f>
        <v>50</v>
      </c>
      <c r="G5" s="51"/>
    </row>
    <row r="6" spans="1:7" x14ac:dyDescent="0.25">
      <c r="A6" s="60"/>
      <c r="B6" s="58" t="s">
        <v>103</v>
      </c>
      <c r="C6" s="54">
        <v>45</v>
      </c>
      <c r="D6" s="54">
        <v>60</v>
      </c>
      <c r="E6" s="54">
        <v>45</v>
      </c>
      <c r="F6" s="128">
        <f>SUM(C6:E6)</f>
        <v>150</v>
      </c>
      <c r="G6" s="51"/>
    </row>
    <row r="7" spans="1:7" x14ac:dyDescent="0.25">
      <c r="A7" s="60"/>
      <c r="B7" s="58" t="s">
        <v>104</v>
      </c>
      <c r="C7" s="54">
        <v>93</v>
      </c>
      <c r="D7" s="54">
        <v>72</v>
      </c>
      <c r="E7" s="54">
        <v>135</v>
      </c>
      <c r="F7" s="128">
        <f>SUM(C7:E7)</f>
        <v>300</v>
      </c>
      <c r="G7" s="51"/>
    </row>
    <row r="8" spans="1:7" x14ac:dyDescent="0.25">
      <c r="A8" s="61"/>
      <c r="B8" s="62" t="s">
        <v>29</v>
      </c>
      <c r="C8" s="128">
        <f>SUM(C5:C7)</f>
        <v>154</v>
      </c>
      <c r="D8" s="128">
        <f>SUM(D5:D7)</f>
        <v>144</v>
      </c>
      <c r="E8" s="128">
        <f>SUM(E5:E7)</f>
        <v>202</v>
      </c>
      <c r="F8" s="128">
        <f>SUM(F5:F7)</f>
        <v>500</v>
      </c>
      <c r="G8" s="51"/>
    </row>
    <row r="10" spans="1:7" x14ac:dyDescent="0.25">
      <c r="A10" s="133" t="s">
        <v>30</v>
      </c>
      <c r="B10" s="134"/>
    </row>
    <row r="11" spans="1:7" x14ac:dyDescent="0.25">
      <c r="A11" s="63" t="str">
        <f>"P("&amp;B5&amp;")"</f>
        <v>P(Below avg)</v>
      </c>
      <c r="B11" s="117">
        <f>F5/F8</f>
        <v>0.1</v>
      </c>
    </row>
    <row r="12" spans="1:7" x14ac:dyDescent="0.25">
      <c r="A12" s="63" t="str">
        <f>"P("&amp;B6&amp;")"</f>
        <v>P(Average)</v>
      </c>
      <c r="B12" s="117">
        <f>F6/F8</f>
        <v>0.3</v>
      </c>
    </row>
    <row r="13" spans="1:7" x14ac:dyDescent="0.25">
      <c r="A13" s="63" t="str">
        <f>"P("&amp;B7&amp;")"</f>
        <v>P(Above avg)</v>
      </c>
      <c r="B13" s="117">
        <f>F7/F8</f>
        <v>0.6</v>
      </c>
    </row>
    <row r="14" spans="1:7" x14ac:dyDescent="0.25">
      <c r="A14" s="63" t="str">
        <f>"P("&amp;C4&amp;")"</f>
        <v>P(Fair)</v>
      </c>
      <c r="B14" s="117">
        <f>C8/F8</f>
        <v>0.308</v>
      </c>
    </row>
    <row r="15" spans="1:7" x14ac:dyDescent="0.25">
      <c r="A15" s="63" t="str">
        <f>"P("&amp;D4&amp;")"</f>
        <v>P(Good)</v>
      </c>
      <c r="B15" s="117">
        <f>D8/F8</f>
        <v>0.28799999999999998</v>
      </c>
    </row>
    <row r="16" spans="1:7" x14ac:dyDescent="0.25">
      <c r="A16" s="63" t="str">
        <f>"P("&amp;E4&amp;")"</f>
        <v>P(Excellent)</v>
      </c>
      <c r="B16" s="117">
        <f>E8/F8</f>
        <v>0.40400000000000003</v>
      </c>
    </row>
    <row r="17" spans="1:11" s="30" customFormat="1" x14ac:dyDescent="0.25">
      <c r="B17" s="64"/>
      <c r="C17" s="1"/>
      <c r="D17" s="1"/>
      <c r="E17" s="1"/>
      <c r="F17" s="1"/>
      <c r="H17" s="1"/>
      <c r="I17" s="1"/>
      <c r="J17" s="1"/>
      <c r="K17" s="1"/>
    </row>
    <row r="18" spans="1:11" x14ac:dyDescent="0.25">
      <c r="A18" s="133" t="s">
        <v>31</v>
      </c>
      <c r="B18" s="134"/>
    </row>
    <row r="19" spans="1:11" x14ac:dyDescent="0.25">
      <c r="A19" s="62" t="str">
        <f>"P("&amp;B5&amp;" and "&amp;C4&amp;")"</f>
        <v>P(Below avg and Fair)</v>
      </c>
      <c r="B19" s="117">
        <f>C5/F8</f>
        <v>3.2000000000000001E-2</v>
      </c>
    </row>
    <row r="20" spans="1:11" x14ac:dyDescent="0.25">
      <c r="A20" s="62" t="str">
        <f>"P("&amp;B5&amp;" and "&amp;D4&amp;")"</f>
        <v>P(Below avg and Good)</v>
      </c>
      <c r="B20" s="117">
        <f>D5/F8</f>
        <v>2.4E-2</v>
      </c>
    </row>
    <row r="21" spans="1:11" x14ac:dyDescent="0.25">
      <c r="A21" s="62" t="str">
        <f>"P("&amp;B5&amp;" and "&amp;E4&amp;")"</f>
        <v>P(Below avg and Excellent)</v>
      </c>
      <c r="B21" s="117">
        <f>E5/F8</f>
        <v>4.3999999999999997E-2</v>
      </c>
    </row>
    <row r="22" spans="1:11" x14ac:dyDescent="0.25">
      <c r="A22" s="62" t="str">
        <f>"P("&amp;B6&amp;" and "&amp;C4&amp;")"</f>
        <v>P(Average and Fair)</v>
      </c>
      <c r="B22" s="117">
        <f>C6/F8</f>
        <v>0.09</v>
      </c>
    </row>
    <row r="23" spans="1:11" x14ac:dyDescent="0.25">
      <c r="A23" s="62" t="str">
        <f>"P("&amp;B6&amp;" and "&amp;D4&amp;")"</f>
        <v>P(Average and Good)</v>
      </c>
      <c r="B23" s="117">
        <f>D6/F8</f>
        <v>0.12</v>
      </c>
    </row>
    <row r="24" spans="1:11" x14ac:dyDescent="0.25">
      <c r="A24" s="62" t="str">
        <f>"P("&amp;B6&amp;" and "&amp;E4&amp;")"</f>
        <v>P(Average and Excellent)</v>
      </c>
      <c r="B24" s="117">
        <f>E6/F8</f>
        <v>0.09</v>
      </c>
    </row>
    <row r="25" spans="1:11" x14ac:dyDescent="0.25">
      <c r="A25" s="62" t="str">
        <f>"P("&amp;B7&amp;" and "&amp;C4&amp;")"</f>
        <v>P(Above avg and Fair)</v>
      </c>
      <c r="B25" s="117">
        <f>C7/F8</f>
        <v>0.186</v>
      </c>
    </row>
    <row r="26" spans="1:11" x14ac:dyDescent="0.25">
      <c r="A26" s="62" t="str">
        <f>"P("&amp;B7&amp;" and "&amp;D4&amp;")"</f>
        <v>P(Above avg and Good)</v>
      </c>
      <c r="B26" s="117">
        <f>D7/F8</f>
        <v>0.14399999999999999</v>
      </c>
    </row>
    <row r="27" spans="1:11" x14ac:dyDescent="0.25">
      <c r="A27" s="62" t="str">
        <f>"P("&amp;B7&amp;" and "&amp;E4&amp;")"</f>
        <v>P(Above avg and Excellent)</v>
      </c>
      <c r="B27" s="117">
        <f>E7/F8</f>
        <v>0.27</v>
      </c>
      <c r="C27" s="129" t="s">
        <v>109</v>
      </c>
      <c r="D27" s="129"/>
      <c r="E27" s="129"/>
      <c r="F27" s="129"/>
      <c r="G27" s="129"/>
    </row>
    <row r="28" spans="1:11" s="30" customFormat="1" x14ac:dyDescent="0.25">
      <c r="B28" s="64"/>
      <c r="C28" s="1"/>
      <c r="D28" s="1"/>
      <c r="E28" s="1"/>
      <c r="F28" s="1"/>
      <c r="H28" s="1"/>
      <c r="I28" s="1"/>
      <c r="J28" s="1"/>
      <c r="K28" s="1"/>
    </row>
    <row r="29" spans="1:11" x14ac:dyDescent="0.25">
      <c r="A29" s="133" t="s">
        <v>32</v>
      </c>
      <c r="B29" s="134"/>
    </row>
    <row r="30" spans="1:11" x14ac:dyDescent="0.25">
      <c r="A30" s="62" t="str">
        <f>"P("&amp;B5&amp;" or "&amp;C4&amp;")"</f>
        <v>P(Below avg or Fair)</v>
      </c>
      <c r="B30" s="117">
        <f>(F5+C8-C5)/F8</f>
        <v>0.376</v>
      </c>
    </row>
    <row r="31" spans="1:11" x14ac:dyDescent="0.25">
      <c r="A31" s="62" t="str">
        <f>"P("&amp;B5&amp;" or "&amp;D4&amp;")"</f>
        <v>P(Below avg or Good)</v>
      </c>
      <c r="B31" s="117">
        <f>(F5+D8-D5)/F8</f>
        <v>0.36399999999999999</v>
      </c>
    </row>
    <row r="32" spans="1:11" x14ac:dyDescent="0.25">
      <c r="A32" s="62" t="str">
        <f>"P("&amp;B5&amp;" or "&amp;E4&amp;")"</f>
        <v>P(Below avg or Excellent)</v>
      </c>
      <c r="B32" s="117">
        <f>(F5+E8-E5)/F8</f>
        <v>0.46</v>
      </c>
    </row>
    <row r="33" spans="1:2" x14ac:dyDescent="0.25">
      <c r="A33" s="62" t="str">
        <f>"P("&amp;B6&amp;" or "&amp;C4&amp;")"</f>
        <v>P(Average or Fair)</v>
      </c>
      <c r="B33" s="117">
        <f>(F6+C8-C6)/F8</f>
        <v>0.51800000000000002</v>
      </c>
    </row>
    <row r="34" spans="1:2" x14ac:dyDescent="0.25">
      <c r="A34" s="62" t="str">
        <f>"P("&amp;B6&amp;" or "&amp;D4&amp;")"</f>
        <v>P(Average or Good)</v>
      </c>
      <c r="B34" s="117">
        <f>(F6+D8-D6)/F8</f>
        <v>0.46800000000000003</v>
      </c>
    </row>
    <row r="35" spans="1:2" x14ac:dyDescent="0.25">
      <c r="A35" s="62" t="str">
        <f>"P("&amp;B6&amp;" or "&amp;E4&amp;")"</f>
        <v>P(Average or Excellent)</v>
      </c>
      <c r="B35" s="117">
        <f>(F6+E8-E6)/F8</f>
        <v>0.61399999999999999</v>
      </c>
    </row>
    <row r="36" spans="1:2" x14ac:dyDescent="0.25">
      <c r="A36" s="62" t="str">
        <f>"P("&amp;B7&amp;" or "&amp;C4&amp;")"</f>
        <v>P(Above avg or Fair)</v>
      </c>
      <c r="B36" s="117">
        <f>(F7+C8-C7)/F8</f>
        <v>0.72199999999999998</v>
      </c>
    </row>
    <row r="37" spans="1:2" x14ac:dyDescent="0.25">
      <c r="A37" s="62" t="str">
        <f>"P("&amp;B7&amp;" or "&amp;D4&amp;")"</f>
        <v>P(Above avg or Good)</v>
      </c>
      <c r="B37" s="117">
        <f>(F7+D8-D7)/F8</f>
        <v>0.74399999999999999</v>
      </c>
    </row>
    <row r="38" spans="1:2" x14ac:dyDescent="0.25">
      <c r="A38" s="62" t="str">
        <f>"P("&amp;B7&amp;" or "&amp;E4&amp;")"</f>
        <v>P(Above avg or Excellent)</v>
      </c>
      <c r="B38" s="117">
        <f>(F7+E8-E7)/F8</f>
        <v>0.73399999999999999</v>
      </c>
    </row>
    <row r="40" spans="1:2" x14ac:dyDescent="0.25">
      <c r="A40" s="133" t="s">
        <v>33</v>
      </c>
      <c r="B40" s="134"/>
    </row>
    <row r="41" spans="1:2" x14ac:dyDescent="0.25">
      <c r="A41" s="62" t="str">
        <f>"P("&amp;B5&amp;" given "&amp;C4&amp;")"</f>
        <v>P(Below avg given Fair)</v>
      </c>
      <c r="B41" s="117">
        <f>C5/C8</f>
        <v>0.1038961038961039</v>
      </c>
    </row>
    <row r="42" spans="1:2" x14ac:dyDescent="0.25">
      <c r="A42" s="62" t="str">
        <f>"P("&amp;B5&amp;" given "&amp;D4&amp;")"</f>
        <v>P(Below avg given Good)</v>
      </c>
      <c r="B42" s="117">
        <f>D5/D8</f>
        <v>8.3333333333333329E-2</v>
      </c>
    </row>
    <row r="43" spans="1:2" x14ac:dyDescent="0.25">
      <c r="A43" s="62" t="str">
        <f>"P("&amp;B5&amp;" given "&amp;E4&amp;")"</f>
        <v>P(Below avg given Excellent)</v>
      </c>
      <c r="B43" s="117">
        <f>E5/E8</f>
        <v>0.10891089108910891</v>
      </c>
    </row>
    <row r="44" spans="1:2" x14ac:dyDescent="0.25">
      <c r="A44" s="62" t="str">
        <f>"P("&amp;B6&amp;" given "&amp;C4&amp;")"</f>
        <v>P(Average given Fair)</v>
      </c>
      <c r="B44" s="117">
        <f>C6/C8</f>
        <v>0.29220779220779219</v>
      </c>
    </row>
    <row r="45" spans="1:2" x14ac:dyDescent="0.25">
      <c r="A45" s="62" t="str">
        <f>"P("&amp;B6&amp;" given "&amp;D4&amp;")"</f>
        <v>P(Average given Good)</v>
      </c>
      <c r="B45" s="117">
        <f>D6/D8</f>
        <v>0.41666666666666669</v>
      </c>
    </row>
    <row r="46" spans="1:2" x14ac:dyDescent="0.25">
      <c r="A46" s="62" t="str">
        <f>"P("&amp;B6&amp;" given "&amp;E4&amp;")"</f>
        <v>P(Average given Excellent)</v>
      </c>
      <c r="B46" s="117">
        <f>E6/E8</f>
        <v>0.22277227722772278</v>
      </c>
    </row>
    <row r="47" spans="1:2" x14ac:dyDescent="0.25">
      <c r="A47" s="62" t="str">
        <f>"P("&amp;B7&amp;" given "&amp;C4&amp;")"</f>
        <v>P(Above avg given Fair)</v>
      </c>
      <c r="B47" s="117">
        <f>C7/C8</f>
        <v>0.60389610389610393</v>
      </c>
    </row>
    <row r="48" spans="1:2" x14ac:dyDescent="0.25">
      <c r="A48" s="62" t="str">
        <f>"P("&amp;B7&amp;" given "&amp;D4&amp;")"</f>
        <v>P(Above avg given Good)</v>
      </c>
      <c r="B48" s="117">
        <f>D7/D8</f>
        <v>0.5</v>
      </c>
    </row>
    <row r="49" spans="1:2" x14ac:dyDescent="0.25">
      <c r="A49" s="62" t="str">
        <f>"P("&amp;B7&amp;" given "&amp;E4&amp;")"</f>
        <v>P(Above avg given Excellent)</v>
      </c>
      <c r="B49" s="117">
        <f>E7/E8</f>
        <v>0.66831683168316836</v>
      </c>
    </row>
    <row r="50" spans="1:2" x14ac:dyDescent="0.25">
      <c r="A50" s="62" t="str">
        <f>"P("&amp;C4&amp;" given "&amp;B5&amp;")"</f>
        <v>P(Fair given Below avg)</v>
      </c>
      <c r="B50" s="117">
        <f>C5/F5</f>
        <v>0.32</v>
      </c>
    </row>
    <row r="51" spans="1:2" x14ac:dyDescent="0.25">
      <c r="A51" s="62" t="str">
        <f>"P("&amp;C4&amp;" given "&amp;B6&amp;")"</f>
        <v>P(Fair given Average)</v>
      </c>
      <c r="B51" s="117">
        <f>C6/F6</f>
        <v>0.3</v>
      </c>
    </row>
    <row r="52" spans="1:2" x14ac:dyDescent="0.25">
      <c r="A52" s="62" t="str">
        <f>"P("&amp;C4&amp;" given "&amp;B7&amp;")"</f>
        <v>P(Fair given Above avg)</v>
      </c>
      <c r="B52" s="117">
        <f>C7/F7</f>
        <v>0.31</v>
      </c>
    </row>
    <row r="53" spans="1:2" x14ac:dyDescent="0.25">
      <c r="A53" s="62" t="str">
        <f>"P("&amp;D4&amp;" given "&amp;B5&amp;")"</f>
        <v>P(Good given Below avg)</v>
      </c>
      <c r="B53" s="117">
        <f>D5/F5</f>
        <v>0.24</v>
      </c>
    </row>
    <row r="54" spans="1:2" x14ac:dyDescent="0.25">
      <c r="A54" s="62" t="str">
        <f>"P("&amp;D4&amp;" given "&amp;B6&amp;")"</f>
        <v>P(Good given Average)</v>
      </c>
      <c r="B54" s="117">
        <f>D6/F6</f>
        <v>0.4</v>
      </c>
    </row>
    <row r="55" spans="1:2" x14ac:dyDescent="0.25">
      <c r="A55" s="62" t="str">
        <f>"P("&amp;D4&amp;" given "&amp;B7&amp;")"</f>
        <v>P(Good given Above avg)</v>
      </c>
      <c r="B55" s="117">
        <f>D7/F7</f>
        <v>0.24</v>
      </c>
    </row>
    <row r="56" spans="1:2" x14ac:dyDescent="0.25">
      <c r="A56" s="62" t="str">
        <f>"P("&amp;E4&amp;" given "&amp;B5&amp;")"</f>
        <v>P(Excellent given Below avg)</v>
      </c>
      <c r="B56" s="117">
        <f>E5/F5</f>
        <v>0.44</v>
      </c>
    </row>
    <row r="57" spans="1:2" x14ac:dyDescent="0.25">
      <c r="A57" s="62" t="str">
        <f>"P("&amp;E4&amp;" given "&amp;B6&amp;")"</f>
        <v>P(Excellent given Average)</v>
      </c>
      <c r="B57" s="117">
        <f>E6/F6</f>
        <v>0.3</v>
      </c>
    </row>
    <row r="58" spans="1:2" x14ac:dyDescent="0.25">
      <c r="A58" s="62" t="str">
        <f>"P("&amp;E4&amp;" given "&amp;B7&amp;")"</f>
        <v>P(Excellent given Above avg)</v>
      </c>
      <c r="B58" s="117">
        <f>E7/F7</f>
        <v>0.45</v>
      </c>
    </row>
  </sheetData>
  <sheetProtection password="87CD" sheet="1" formatCells="0" formatColumns="0" formatRows="0" insertColumns="0" insertRows="0" insertHyperlinks="0" deleteColumns="0" deleteRows="0" sort="0" autoFilter="0" pivotTables="0"/>
  <mergeCells count="4">
    <mergeCell ref="A10:B10"/>
    <mergeCell ref="A18:B18"/>
    <mergeCell ref="A29:B29"/>
    <mergeCell ref="A40:B40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"/>
  <sheetViews>
    <sheetView workbookViewId="0">
      <selection activeCell="E23" sqref="E23"/>
    </sheetView>
  </sheetViews>
  <sheetFormatPr defaultColWidth="9.109375" defaultRowHeight="13.2" x14ac:dyDescent="0.25"/>
  <cols>
    <col min="1" max="1" width="20.6640625" style="1" customWidth="1"/>
    <col min="2" max="2" width="17.6640625" style="1" bestFit="1" customWidth="1"/>
    <col min="3" max="3" width="17.6640625" style="1" customWidth="1"/>
    <col min="4" max="4" width="5.5546875" style="1" customWidth="1"/>
    <col min="5" max="5" width="16.44140625" style="1" customWidth="1"/>
    <col min="6" max="6" width="17.44140625" style="1" customWidth="1"/>
    <col min="7" max="8" width="9.109375" style="1"/>
    <col min="9" max="9" width="15.5546875" style="1" bestFit="1" customWidth="1"/>
    <col min="10" max="10" width="15" style="1" bestFit="1" customWidth="1"/>
    <col min="11" max="16384" width="9.109375" style="1"/>
  </cols>
  <sheetData>
    <row r="1" spans="1:7" x14ac:dyDescent="0.25">
      <c r="A1" s="4" t="s">
        <v>3</v>
      </c>
      <c r="B1" s="5">
        <v>20</v>
      </c>
      <c r="C1" s="6"/>
      <c r="D1" s="6"/>
    </row>
    <row r="2" spans="1:7" x14ac:dyDescent="0.25">
      <c r="A2" s="4" t="s">
        <v>4</v>
      </c>
      <c r="B2" s="5">
        <v>4</v>
      </c>
      <c r="C2" s="6"/>
      <c r="D2" s="6"/>
    </row>
    <row r="3" spans="1:7" x14ac:dyDescent="0.25">
      <c r="A3" s="7"/>
    </row>
    <row r="5" spans="1:7" ht="15" x14ac:dyDescent="0.25">
      <c r="A5" s="8" t="s">
        <v>5</v>
      </c>
      <c r="B5" s="9"/>
      <c r="C5" s="10"/>
    </row>
    <row r="6" spans="1:7" ht="16.2" thickBot="1" x14ac:dyDescent="0.35">
      <c r="A6" s="11"/>
      <c r="B6" s="10"/>
      <c r="C6" s="10"/>
    </row>
    <row r="7" spans="1:7" ht="15.6" x14ac:dyDescent="0.3">
      <c r="A7" s="8" t="s">
        <v>13</v>
      </c>
      <c r="B7" s="12" t="s">
        <v>6</v>
      </c>
      <c r="C7" s="11"/>
      <c r="D7" s="2"/>
      <c r="E7" s="13" t="s">
        <v>6</v>
      </c>
      <c r="F7" s="14">
        <f>POWER(B1,B2)</f>
        <v>160000</v>
      </c>
    </row>
    <row r="8" spans="1:7" x14ac:dyDescent="0.25">
      <c r="A8" s="15"/>
      <c r="B8" s="10"/>
      <c r="C8" s="10"/>
      <c r="E8" s="16"/>
      <c r="F8" s="17"/>
    </row>
    <row r="9" spans="1:7" ht="15" x14ac:dyDescent="0.25">
      <c r="A9" s="8" t="s">
        <v>14</v>
      </c>
      <c r="B9" s="8" t="s">
        <v>7</v>
      </c>
      <c r="C9" s="9"/>
      <c r="E9" s="18"/>
      <c r="F9" s="3"/>
    </row>
    <row r="10" spans="1:7" x14ac:dyDescent="0.25">
      <c r="A10" s="10"/>
      <c r="B10" s="10"/>
      <c r="C10" s="10"/>
      <c r="E10" s="18"/>
      <c r="F10" s="3"/>
    </row>
    <row r="11" spans="1:7" ht="15.6" x14ac:dyDescent="0.3">
      <c r="A11" s="10"/>
      <c r="B11" s="8" t="s">
        <v>13</v>
      </c>
      <c r="C11" s="12" t="s">
        <v>8</v>
      </c>
      <c r="E11" s="19" t="s">
        <v>9</v>
      </c>
      <c r="F11" s="20">
        <f>PERMUT(B1,B2)</f>
        <v>116280</v>
      </c>
    </row>
    <row r="12" spans="1:7" x14ac:dyDescent="0.25">
      <c r="A12" s="10"/>
      <c r="B12" s="15"/>
      <c r="C12" s="10"/>
      <c r="E12" s="18"/>
      <c r="F12" s="3"/>
    </row>
    <row r="13" spans="1:7" ht="16.2" thickBot="1" x14ac:dyDescent="0.35">
      <c r="A13" s="21"/>
      <c r="B13" s="8" t="s">
        <v>14</v>
      </c>
      <c r="C13" s="12" t="s">
        <v>10</v>
      </c>
      <c r="E13" s="22" t="s">
        <v>11</v>
      </c>
      <c r="F13" s="23">
        <f>COMBIN(B1,B2)</f>
        <v>4845</v>
      </c>
    </row>
    <row r="14" spans="1:7" ht="15.6" x14ac:dyDescent="0.3">
      <c r="A14" s="24"/>
      <c r="E14" s="25"/>
      <c r="F14" s="26"/>
    </row>
    <row r="15" spans="1:7" ht="15" x14ac:dyDescent="0.25">
      <c r="A15" s="2"/>
    </row>
    <row r="16" spans="1:7" ht="15" x14ac:dyDescent="0.25">
      <c r="A16" s="130" t="s">
        <v>110</v>
      </c>
      <c r="B16" s="130"/>
      <c r="C16" s="130"/>
      <c r="D16" s="130"/>
      <c r="E16" s="130"/>
      <c r="F16" s="130"/>
      <c r="G16" s="130"/>
    </row>
    <row r="17" spans="1:7" ht="15" x14ac:dyDescent="0.25">
      <c r="A17" s="130" t="s">
        <v>111</v>
      </c>
      <c r="B17" s="130"/>
      <c r="C17" s="130"/>
      <c r="D17" s="130"/>
      <c r="E17" s="130"/>
      <c r="F17" s="130"/>
      <c r="G17" s="130"/>
    </row>
    <row r="21" spans="1:7" ht="15" x14ac:dyDescent="0.25">
      <c r="A21" s="2"/>
    </row>
    <row r="22" spans="1:7" ht="15" x14ac:dyDescent="0.25">
      <c r="C22" s="2"/>
      <c r="D22" s="2"/>
    </row>
    <row r="23" spans="1:7" ht="15" x14ac:dyDescent="0.25">
      <c r="A23" s="2"/>
    </row>
    <row r="24" spans="1:7" ht="15" x14ac:dyDescent="0.25">
      <c r="A24" s="29"/>
      <c r="B24" s="29"/>
      <c r="D24" s="29"/>
    </row>
    <row r="25" spans="1:7" ht="15" x14ac:dyDescent="0.25">
      <c r="A25" s="29"/>
    </row>
    <row r="26" spans="1:7" ht="15" x14ac:dyDescent="0.25">
      <c r="A26" s="29"/>
      <c r="E26" s="29"/>
    </row>
  </sheetData>
  <sheetProtection password="87CD" sheet="1" formatCells="0" formatColumns="0" formatRows="0" insertColumns="0" insertRows="0" insertHyperlinks="0" deleteColumns="0" deleteRows="0" sort="0" autoFilter="0" pivotTables="0"/>
  <dataValidations count="1">
    <dataValidation type="whole" operator="greaterThan" allowBlank="1" showInputMessage="1" showErrorMessage="1" sqref="B1:B2" xr:uid="{00000000-0002-0000-0300-000000000000}">
      <formula1>0</formula1>
    </dataValidation>
  </dataValidations>
  <pageMargins left="0.75" right="0.75" top="1" bottom="1" header="0.5" footer="0.5"/>
  <pageSetup orientation="landscape" horizontalDpi="300" verticalDpi="300" r:id="rId1"/>
  <headerFooter alignWithMargins="0">
    <oddHeader>&amp;C&amp;"Arial,Bold"&amp;16Counting Techniques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6"/>
  <sheetViews>
    <sheetView workbookViewId="0">
      <selection activeCell="B19" sqref="B19"/>
    </sheetView>
  </sheetViews>
  <sheetFormatPr defaultColWidth="9.109375" defaultRowHeight="13.2" x14ac:dyDescent="0.25"/>
  <cols>
    <col min="1" max="1" width="20.6640625" style="1" customWidth="1"/>
    <col min="2" max="2" width="17.6640625" style="1" bestFit="1" customWidth="1"/>
    <col min="3" max="3" width="17.6640625" style="1" customWidth="1"/>
    <col min="4" max="4" width="5.5546875" style="1" customWidth="1"/>
    <col min="5" max="5" width="16.44140625" style="1" customWidth="1"/>
    <col min="6" max="6" width="17.44140625" style="1" customWidth="1"/>
    <col min="7" max="8" width="9.109375" style="1"/>
    <col min="9" max="9" width="15.5546875" style="1" bestFit="1" customWidth="1"/>
    <col min="10" max="10" width="15" style="1" bestFit="1" customWidth="1"/>
    <col min="11" max="16384" width="9.109375" style="1"/>
  </cols>
  <sheetData>
    <row r="1" spans="1:8" x14ac:dyDescent="0.25">
      <c r="A1" s="4" t="s">
        <v>3</v>
      </c>
      <c r="B1" s="5">
        <v>10</v>
      </c>
      <c r="C1" s="6"/>
      <c r="D1" s="6"/>
    </row>
    <row r="2" spans="1:8" x14ac:dyDescent="0.25">
      <c r="A2" s="4" t="s">
        <v>4</v>
      </c>
      <c r="B2" s="5">
        <v>4</v>
      </c>
      <c r="C2" s="6"/>
      <c r="D2" s="6"/>
    </row>
    <row r="3" spans="1:8" x14ac:dyDescent="0.25">
      <c r="A3" s="7"/>
    </row>
    <row r="5" spans="1:8" ht="15" x14ac:dyDescent="0.25">
      <c r="A5" s="8" t="s">
        <v>5</v>
      </c>
      <c r="B5" s="9"/>
      <c r="C5" s="10"/>
    </row>
    <row r="6" spans="1:8" ht="16.2" thickBot="1" x14ac:dyDescent="0.35">
      <c r="A6" s="11"/>
      <c r="B6" s="10"/>
      <c r="C6" s="10"/>
    </row>
    <row r="7" spans="1:8" ht="15.6" x14ac:dyDescent="0.3">
      <c r="A7" s="8" t="s">
        <v>13</v>
      </c>
      <c r="B7" s="12" t="s">
        <v>6</v>
      </c>
      <c r="C7" s="11"/>
      <c r="D7" s="2"/>
      <c r="E7" s="13" t="s">
        <v>6</v>
      </c>
      <c r="F7" s="14">
        <f>POWER(B1,B2)</f>
        <v>10000</v>
      </c>
    </row>
    <row r="8" spans="1:8" x14ac:dyDescent="0.25">
      <c r="A8" s="15"/>
      <c r="B8" s="10"/>
      <c r="C8" s="10"/>
      <c r="E8" s="16"/>
      <c r="F8" s="17"/>
    </row>
    <row r="9" spans="1:8" ht="15" x14ac:dyDescent="0.25">
      <c r="A9" s="8" t="s">
        <v>14</v>
      </c>
      <c r="B9" s="8" t="s">
        <v>7</v>
      </c>
      <c r="C9" s="9"/>
      <c r="E9" s="18"/>
      <c r="F9" s="3"/>
    </row>
    <row r="10" spans="1:8" x14ac:dyDescent="0.25">
      <c r="A10" s="10"/>
      <c r="B10" s="10"/>
      <c r="C10" s="10"/>
      <c r="E10" s="18"/>
      <c r="F10" s="3"/>
    </row>
    <row r="11" spans="1:8" ht="15.6" x14ac:dyDescent="0.3">
      <c r="A11" s="10"/>
      <c r="B11" s="8" t="s">
        <v>13</v>
      </c>
      <c r="C11" s="12" t="s">
        <v>8</v>
      </c>
      <c r="E11" s="19" t="s">
        <v>9</v>
      </c>
      <c r="F11" s="20">
        <f>PERMUT(B1,B2)</f>
        <v>5040</v>
      </c>
    </row>
    <row r="12" spans="1:8" x14ac:dyDescent="0.25">
      <c r="A12" s="10"/>
      <c r="B12" s="15"/>
      <c r="C12" s="10"/>
      <c r="E12" s="18"/>
      <c r="F12" s="3"/>
    </row>
    <row r="13" spans="1:8" ht="16.2" thickBot="1" x14ac:dyDescent="0.35">
      <c r="A13" s="21"/>
      <c r="B13" s="8" t="s">
        <v>14</v>
      </c>
      <c r="C13" s="12" t="s">
        <v>10</v>
      </c>
      <c r="E13" s="22" t="s">
        <v>11</v>
      </c>
      <c r="F13" s="23">
        <f>COMBIN(B1,B2)</f>
        <v>209.99999999999997</v>
      </c>
    </row>
    <row r="14" spans="1:8" ht="15.6" x14ac:dyDescent="0.3">
      <c r="A14" s="24"/>
      <c r="E14" s="25"/>
      <c r="F14" s="26"/>
    </row>
    <row r="15" spans="1:8" ht="15" x14ac:dyDescent="0.25">
      <c r="A15" s="2"/>
    </row>
    <row r="16" spans="1:8" ht="15" x14ac:dyDescent="0.25">
      <c r="A16" s="130" t="s">
        <v>112</v>
      </c>
      <c r="B16" s="130"/>
      <c r="C16" s="130"/>
      <c r="D16" s="130"/>
      <c r="E16" s="130"/>
      <c r="F16" s="130"/>
      <c r="G16" s="130"/>
      <c r="H16" s="130"/>
    </row>
    <row r="17" spans="1:8" ht="15" x14ac:dyDescent="0.25">
      <c r="A17" s="130" t="s">
        <v>113</v>
      </c>
      <c r="B17" s="130"/>
      <c r="C17" s="130"/>
      <c r="D17" s="130"/>
      <c r="E17" s="130"/>
      <c r="F17" s="130"/>
      <c r="G17" s="130"/>
      <c r="H17" s="130"/>
    </row>
    <row r="18" spans="1:8" ht="15" x14ac:dyDescent="0.25">
      <c r="A18" s="130" t="s">
        <v>114</v>
      </c>
      <c r="B18" s="130"/>
      <c r="C18" s="130"/>
      <c r="D18" s="130"/>
      <c r="E18" s="130"/>
      <c r="F18" s="130"/>
      <c r="G18" s="130"/>
      <c r="H18" s="130"/>
    </row>
    <row r="21" spans="1:8" ht="15" x14ac:dyDescent="0.25">
      <c r="A21" s="2"/>
    </row>
    <row r="22" spans="1:8" ht="15" x14ac:dyDescent="0.25">
      <c r="C22" s="2"/>
      <c r="D22" s="2"/>
    </row>
    <row r="23" spans="1:8" ht="15" x14ac:dyDescent="0.25">
      <c r="A23" s="2"/>
    </row>
    <row r="24" spans="1:8" ht="15" x14ac:dyDescent="0.25">
      <c r="A24" s="29"/>
      <c r="B24" s="29"/>
      <c r="D24" s="29"/>
    </row>
    <row r="25" spans="1:8" ht="15" x14ac:dyDescent="0.25">
      <c r="A25" s="29"/>
    </row>
    <row r="26" spans="1:8" ht="15" x14ac:dyDescent="0.25">
      <c r="A26" s="29"/>
      <c r="E26" s="29"/>
    </row>
  </sheetData>
  <sheetProtection password="87CD" sheet="1" formatCells="0" formatColumns="0" formatRows="0" insertColumns="0" insertRows="0" insertHyperlinks="0" deleteColumns="0" deleteRows="0" sort="0" autoFilter="0" pivotTables="0"/>
  <dataValidations count="1">
    <dataValidation type="whole" operator="greaterThan" allowBlank="1" showInputMessage="1" showErrorMessage="1" sqref="B1:B2" xr:uid="{00000000-0002-0000-0400-000000000000}">
      <formula1>0</formula1>
    </dataValidation>
  </dataValidations>
  <pageMargins left="0.75" right="0.75" top="1" bottom="1" header="0.5" footer="0.5"/>
  <pageSetup orientation="landscape" horizontalDpi="300" verticalDpi="300" r:id="rId1"/>
  <headerFooter alignWithMargins="0">
    <oddHeader>&amp;C&amp;"Arial,Bold"&amp;16Counting Techniques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6"/>
  <sheetViews>
    <sheetView workbookViewId="0">
      <selection activeCell="D21" sqref="D21"/>
    </sheetView>
  </sheetViews>
  <sheetFormatPr defaultColWidth="9.109375" defaultRowHeight="13.2" x14ac:dyDescent="0.25"/>
  <cols>
    <col min="1" max="1" width="20.6640625" style="1" customWidth="1"/>
    <col min="2" max="2" width="17.6640625" style="1" bestFit="1" customWidth="1"/>
    <col min="3" max="3" width="17.6640625" style="1" customWidth="1"/>
    <col min="4" max="4" width="5.5546875" style="1" customWidth="1"/>
    <col min="5" max="5" width="16.44140625" style="1" customWidth="1"/>
    <col min="6" max="6" width="17.44140625" style="1" customWidth="1"/>
    <col min="7" max="8" width="9.109375" style="1"/>
    <col min="9" max="9" width="15.5546875" style="1" bestFit="1" customWidth="1"/>
    <col min="10" max="10" width="15" style="1" bestFit="1" customWidth="1"/>
    <col min="11" max="16384" width="9.109375" style="1"/>
  </cols>
  <sheetData>
    <row r="1" spans="1:7" x14ac:dyDescent="0.25">
      <c r="A1" s="4" t="s">
        <v>3</v>
      </c>
      <c r="B1" s="5">
        <v>5</v>
      </c>
      <c r="C1" s="6"/>
      <c r="D1" s="6"/>
    </row>
    <row r="2" spans="1:7" x14ac:dyDescent="0.25">
      <c r="A2" s="4" t="s">
        <v>4</v>
      </c>
      <c r="B2" s="5">
        <v>5</v>
      </c>
      <c r="C2" s="6"/>
      <c r="D2" s="6"/>
    </row>
    <row r="3" spans="1:7" x14ac:dyDescent="0.25">
      <c r="A3" s="7"/>
    </row>
    <row r="5" spans="1:7" ht="15" x14ac:dyDescent="0.25">
      <c r="A5" s="8" t="s">
        <v>5</v>
      </c>
      <c r="B5" s="9"/>
      <c r="C5" s="10"/>
    </row>
    <row r="6" spans="1:7" ht="16.2" thickBot="1" x14ac:dyDescent="0.35">
      <c r="A6" s="11"/>
      <c r="B6" s="10"/>
      <c r="C6" s="10"/>
    </row>
    <row r="7" spans="1:7" ht="15.6" x14ac:dyDescent="0.3">
      <c r="A7" s="8" t="s">
        <v>13</v>
      </c>
      <c r="B7" s="12" t="s">
        <v>6</v>
      </c>
      <c r="C7" s="11"/>
      <c r="D7" s="2"/>
      <c r="E7" s="13" t="s">
        <v>6</v>
      </c>
      <c r="F7" s="14">
        <f>POWER(B1,B2)</f>
        <v>3125</v>
      </c>
    </row>
    <row r="8" spans="1:7" x14ac:dyDescent="0.25">
      <c r="A8" s="15"/>
      <c r="B8" s="10"/>
      <c r="C8" s="10"/>
      <c r="E8" s="16"/>
      <c r="F8" s="17"/>
    </row>
    <row r="9" spans="1:7" ht="15" x14ac:dyDescent="0.25">
      <c r="A9" s="8" t="s">
        <v>14</v>
      </c>
      <c r="B9" s="8" t="s">
        <v>7</v>
      </c>
      <c r="C9" s="9"/>
      <c r="E9" s="18"/>
      <c r="F9" s="3"/>
    </row>
    <row r="10" spans="1:7" x14ac:dyDescent="0.25">
      <c r="A10" s="10"/>
      <c r="B10" s="10"/>
      <c r="C10" s="10"/>
      <c r="E10" s="18"/>
      <c r="F10" s="3"/>
    </row>
    <row r="11" spans="1:7" ht="15.6" x14ac:dyDescent="0.3">
      <c r="A11" s="10"/>
      <c r="B11" s="8" t="s">
        <v>13</v>
      </c>
      <c r="C11" s="12" t="s">
        <v>8</v>
      </c>
      <c r="E11" s="19" t="s">
        <v>9</v>
      </c>
      <c r="F11" s="20">
        <f>PERMUT(B1,B2)</f>
        <v>120</v>
      </c>
    </row>
    <row r="12" spans="1:7" x14ac:dyDescent="0.25">
      <c r="A12" s="10"/>
      <c r="B12" s="15"/>
      <c r="C12" s="10"/>
      <c r="E12" s="18"/>
      <c r="F12" s="3"/>
    </row>
    <row r="13" spans="1:7" ht="16.2" thickBot="1" x14ac:dyDescent="0.35">
      <c r="A13" s="21"/>
      <c r="B13" s="8" t="s">
        <v>14</v>
      </c>
      <c r="C13" s="12" t="s">
        <v>10</v>
      </c>
      <c r="E13" s="22" t="s">
        <v>11</v>
      </c>
      <c r="F13" s="23">
        <f>COMBIN(B1,B2)</f>
        <v>1</v>
      </c>
    </row>
    <row r="14" spans="1:7" ht="15.6" x14ac:dyDescent="0.3">
      <c r="A14" s="24"/>
      <c r="E14" s="25"/>
      <c r="F14" s="26"/>
    </row>
    <row r="15" spans="1:7" ht="15" x14ac:dyDescent="0.25">
      <c r="A15" s="2"/>
    </row>
    <row r="16" spans="1:7" ht="15" x14ac:dyDescent="0.25">
      <c r="A16" s="130" t="s">
        <v>115</v>
      </c>
      <c r="B16" s="130"/>
      <c r="C16" s="130"/>
      <c r="D16" s="130"/>
      <c r="E16" s="130"/>
      <c r="F16" s="130"/>
      <c r="G16" s="130"/>
    </row>
    <row r="17" spans="1:7" ht="15" x14ac:dyDescent="0.25">
      <c r="A17" s="130" t="s">
        <v>116</v>
      </c>
      <c r="B17" s="130"/>
      <c r="C17" s="130"/>
      <c r="D17" s="130"/>
      <c r="E17" s="130"/>
      <c r="F17" s="130"/>
      <c r="G17" s="130"/>
    </row>
    <row r="21" spans="1:7" ht="15" x14ac:dyDescent="0.25">
      <c r="A21" s="2"/>
    </row>
    <row r="22" spans="1:7" ht="15" x14ac:dyDescent="0.25">
      <c r="C22" s="2"/>
      <c r="D22" s="2"/>
    </row>
    <row r="23" spans="1:7" ht="15" x14ac:dyDescent="0.25">
      <c r="A23" s="2"/>
    </row>
    <row r="24" spans="1:7" ht="15" x14ac:dyDescent="0.25">
      <c r="A24" s="29"/>
      <c r="B24" s="29"/>
      <c r="D24" s="29"/>
    </row>
    <row r="25" spans="1:7" ht="15" x14ac:dyDescent="0.25">
      <c r="A25" s="29"/>
    </row>
    <row r="26" spans="1:7" ht="15" x14ac:dyDescent="0.25">
      <c r="A26" s="29"/>
      <c r="E26" s="29"/>
    </row>
  </sheetData>
  <sheetProtection password="87CD" sheet="1" formatCells="0" formatColumns="0" formatRows="0" insertColumns="0" insertRows="0" insertHyperlinks="0" deleteColumns="0" deleteRows="0" sort="0" autoFilter="0" pivotTables="0"/>
  <dataValidations count="1">
    <dataValidation type="whole" operator="greaterThan" allowBlank="1" showInputMessage="1" showErrorMessage="1" sqref="B1:B2" xr:uid="{00000000-0002-0000-0500-000000000000}">
      <formula1>0</formula1>
    </dataValidation>
  </dataValidations>
  <pageMargins left="0.75" right="0.75" top="1" bottom="1" header="0.5" footer="0.5"/>
  <pageSetup orientation="landscape" horizontalDpi="300" verticalDpi="300" r:id="rId1"/>
  <headerFooter alignWithMargins="0">
    <oddHeader>&amp;C&amp;"Arial,Bold"&amp;16Counting Techniques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"/>
  <sheetViews>
    <sheetView workbookViewId="0">
      <selection activeCell="B22" sqref="B22"/>
    </sheetView>
  </sheetViews>
  <sheetFormatPr defaultColWidth="9.109375" defaultRowHeight="13.2" x14ac:dyDescent="0.25"/>
  <cols>
    <col min="1" max="1" width="20.6640625" style="1" customWidth="1"/>
    <col min="2" max="2" width="17.6640625" style="1" bestFit="1" customWidth="1"/>
    <col min="3" max="3" width="17.6640625" style="1" customWidth="1"/>
    <col min="4" max="4" width="5.5546875" style="1" customWidth="1"/>
    <col min="5" max="5" width="16.44140625" style="1" customWidth="1"/>
    <col min="6" max="6" width="17.44140625" style="1" customWidth="1"/>
    <col min="7" max="8" width="9.109375" style="1"/>
    <col min="9" max="9" width="15.5546875" style="1" bestFit="1" customWidth="1"/>
    <col min="10" max="10" width="15" style="1" bestFit="1" customWidth="1"/>
    <col min="11" max="16384" width="9.109375" style="1"/>
  </cols>
  <sheetData>
    <row r="1" spans="1:6" x14ac:dyDescent="0.25">
      <c r="A1" s="4" t="s">
        <v>3</v>
      </c>
      <c r="B1" s="5">
        <v>15</v>
      </c>
      <c r="C1" s="6"/>
      <c r="D1" s="6"/>
    </row>
    <row r="2" spans="1:6" x14ac:dyDescent="0.25">
      <c r="A2" s="4" t="s">
        <v>4</v>
      </c>
      <c r="B2" s="5">
        <v>10</v>
      </c>
      <c r="C2" s="6"/>
      <c r="D2" s="6"/>
    </row>
    <row r="3" spans="1:6" x14ac:dyDescent="0.25">
      <c r="A3" s="7"/>
    </row>
    <row r="5" spans="1:6" ht="15" x14ac:dyDescent="0.25">
      <c r="A5" s="8" t="s">
        <v>5</v>
      </c>
      <c r="B5" s="9"/>
      <c r="C5" s="10"/>
    </row>
    <row r="6" spans="1:6" ht="16.2" thickBot="1" x14ac:dyDescent="0.35">
      <c r="A6" s="11"/>
      <c r="B6" s="10"/>
      <c r="C6" s="10"/>
    </row>
    <row r="7" spans="1:6" ht="15.6" x14ac:dyDescent="0.3">
      <c r="A7" s="8" t="s">
        <v>13</v>
      </c>
      <c r="B7" s="12" t="s">
        <v>6</v>
      </c>
      <c r="C7" s="11"/>
      <c r="D7" s="2"/>
      <c r="E7" s="13" t="s">
        <v>6</v>
      </c>
      <c r="F7" s="14">
        <f>POWER(B1,B2)</f>
        <v>576650390625</v>
      </c>
    </row>
    <row r="8" spans="1:6" x14ac:dyDescent="0.25">
      <c r="A8" s="15"/>
      <c r="B8" s="10"/>
      <c r="C8" s="10"/>
      <c r="E8" s="16"/>
      <c r="F8" s="17"/>
    </row>
    <row r="9" spans="1:6" ht="15" x14ac:dyDescent="0.25">
      <c r="A9" s="8" t="s">
        <v>14</v>
      </c>
      <c r="B9" s="8" t="s">
        <v>7</v>
      </c>
      <c r="C9" s="9"/>
      <c r="E9" s="18"/>
      <c r="F9" s="3"/>
    </row>
    <row r="10" spans="1:6" x14ac:dyDescent="0.25">
      <c r="A10" s="10"/>
      <c r="B10" s="10"/>
      <c r="C10" s="10"/>
      <c r="E10" s="18"/>
      <c r="F10" s="3"/>
    </row>
    <row r="11" spans="1:6" ht="15.6" x14ac:dyDescent="0.3">
      <c r="A11" s="10"/>
      <c r="B11" s="8" t="s">
        <v>13</v>
      </c>
      <c r="C11" s="12" t="s">
        <v>8</v>
      </c>
      <c r="E11" s="19" t="s">
        <v>9</v>
      </c>
      <c r="F11" s="20">
        <f>PERMUT(B1,B2)</f>
        <v>10897286400</v>
      </c>
    </row>
    <row r="12" spans="1:6" x14ac:dyDescent="0.25">
      <c r="A12" s="10"/>
      <c r="B12" s="15"/>
      <c r="C12" s="10"/>
      <c r="E12" s="18"/>
      <c r="F12" s="3"/>
    </row>
    <row r="13" spans="1:6" ht="16.2" thickBot="1" x14ac:dyDescent="0.35">
      <c r="A13" s="21"/>
      <c r="B13" s="8" t="s">
        <v>14</v>
      </c>
      <c r="C13" s="12" t="s">
        <v>10</v>
      </c>
      <c r="E13" s="22" t="s">
        <v>11</v>
      </c>
      <c r="F13" s="23">
        <f>COMBIN(B1,B2)</f>
        <v>3003</v>
      </c>
    </row>
    <row r="14" spans="1:6" ht="15.6" x14ac:dyDescent="0.3">
      <c r="A14" s="24"/>
      <c r="E14" s="25"/>
      <c r="F14" s="26"/>
    </row>
    <row r="15" spans="1:6" ht="15" x14ac:dyDescent="0.25">
      <c r="A15" s="2"/>
    </row>
    <row r="16" spans="1:6" ht="15" x14ac:dyDescent="0.25">
      <c r="A16" s="130" t="s">
        <v>12</v>
      </c>
      <c r="B16" s="130"/>
      <c r="C16" s="130"/>
      <c r="D16" s="130"/>
      <c r="E16" s="130"/>
      <c r="F16" s="130"/>
    </row>
    <row r="17" spans="1:5" ht="15" x14ac:dyDescent="0.25">
      <c r="A17" s="2"/>
    </row>
    <row r="21" spans="1:5" ht="15" x14ac:dyDescent="0.25">
      <c r="A21" s="2"/>
    </row>
    <row r="22" spans="1:5" ht="15" x14ac:dyDescent="0.25">
      <c r="C22" s="2"/>
      <c r="D22" s="2"/>
    </row>
    <row r="23" spans="1:5" ht="15" x14ac:dyDescent="0.25">
      <c r="A23" s="2"/>
    </row>
    <row r="24" spans="1:5" ht="15" x14ac:dyDescent="0.25">
      <c r="A24" s="29"/>
      <c r="B24" s="29"/>
      <c r="D24" s="29"/>
    </row>
    <row r="25" spans="1:5" ht="15" x14ac:dyDescent="0.25">
      <c r="A25" s="29"/>
    </row>
    <row r="26" spans="1:5" ht="15" x14ac:dyDescent="0.25">
      <c r="A26" s="29"/>
      <c r="E26" s="29"/>
    </row>
  </sheetData>
  <sheetProtection password="87CD" sheet="1" formatCells="0" formatColumns="0" formatRows="0" insertColumns="0" insertRows="0" insertHyperlinks="0" deleteColumns="0" deleteRows="0" sort="0" autoFilter="0" pivotTables="0"/>
  <phoneticPr fontId="0" type="noConversion"/>
  <dataValidations count="1">
    <dataValidation type="whole" operator="greaterThan" allowBlank="1" showInputMessage="1" showErrorMessage="1" sqref="B2 B1" xr:uid="{00000000-0002-0000-0600-000000000000}">
      <formula1>0</formula1>
    </dataValidation>
  </dataValidations>
  <pageMargins left="0.75" right="0.75" top="1" bottom="1" header="0.5" footer="0.5"/>
  <pageSetup orientation="landscape" horizontalDpi="300" verticalDpi="300" r:id="rId1"/>
  <headerFooter alignWithMargins="0">
    <oddHeader>&amp;C&amp;"Arial,Bold"&amp;16Counting Techniques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6"/>
  <sheetViews>
    <sheetView workbookViewId="0">
      <selection activeCell="A18" sqref="A18"/>
    </sheetView>
  </sheetViews>
  <sheetFormatPr defaultColWidth="9.109375" defaultRowHeight="13.2" x14ac:dyDescent="0.25"/>
  <cols>
    <col min="1" max="1" width="20.6640625" style="1" customWidth="1"/>
    <col min="2" max="2" width="17.6640625" style="1" bestFit="1" customWidth="1"/>
    <col min="3" max="3" width="17.6640625" style="1" customWidth="1"/>
    <col min="4" max="4" width="5.5546875" style="1" customWidth="1"/>
    <col min="5" max="5" width="16.44140625" style="1" customWidth="1"/>
    <col min="6" max="6" width="17.44140625" style="1" customWidth="1"/>
    <col min="7" max="8" width="9.109375" style="1"/>
    <col min="9" max="9" width="15.5546875" style="1" bestFit="1" customWidth="1"/>
    <col min="10" max="10" width="15" style="1" bestFit="1" customWidth="1"/>
    <col min="11" max="16384" width="9.109375" style="1"/>
  </cols>
  <sheetData>
    <row r="1" spans="1:7" x14ac:dyDescent="0.25">
      <c r="A1" s="4" t="s">
        <v>3</v>
      </c>
      <c r="B1" s="5">
        <v>7</v>
      </c>
      <c r="C1" s="6"/>
      <c r="D1" s="6"/>
    </row>
    <row r="2" spans="1:7" x14ac:dyDescent="0.25">
      <c r="A2" s="4" t="s">
        <v>4</v>
      </c>
      <c r="B2" s="5">
        <v>3</v>
      </c>
      <c r="C2" s="6"/>
      <c r="D2" s="6"/>
    </row>
    <row r="3" spans="1:7" x14ac:dyDescent="0.25">
      <c r="A3" s="7"/>
    </row>
    <row r="5" spans="1:7" ht="15" x14ac:dyDescent="0.25">
      <c r="A5" s="8" t="s">
        <v>5</v>
      </c>
      <c r="B5" s="9"/>
      <c r="C5" s="10"/>
    </row>
    <row r="6" spans="1:7" ht="16.2" thickBot="1" x14ac:dyDescent="0.35">
      <c r="A6" s="11"/>
      <c r="B6" s="10"/>
      <c r="C6" s="10"/>
    </row>
    <row r="7" spans="1:7" ht="15.6" x14ac:dyDescent="0.3">
      <c r="A7" s="8" t="s">
        <v>13</v>
      </c>
      <c r="B7" s="12" t="s">
        <v>6</v>
      </c>
      <c r="C7" s="11"/>
      <c r="D7" s="2"/>
      <c r="E7" s="13" t="s">
        <v>6</v>
      </c>
      <c r="F7" s="14">
        <f>POWER(B1,B2)</f>
        <v>343</v>
      </c>
    </row>
    <row r="8" spans="1:7" x14ac:dyDescent="0.25">
      <c r="A8" s="15"/>
      <c r="B8" s="10"/>
      <c r="C8" s="10"/>
      <c r="E8" s="16"/>
      <c r="F8" s="17"/>
    </row>
    <row r="9" spans="1:7" ht="15" x14ac:dyDescent="0.25">
      <c r="A9" s="8" t="s">
        <v>14</v>
      </c>
      <c r="B9" s="8" t="s">
        <v>7</v>
      </c>
      <c r="C9" s="9"/>
      <c r="E9" s="18"/>
      <c r="F9" s="3"/>
    </row>
    <row r="10" spans="1:7" x14ac:dyDescent="0.25">
      <c r="A10" s="10"/>
      <c r="B10" s="10"/>
      <c r="C10" s="10"/>
      <c r="E10" s="18"/>
      <c r="F10" s="3"/>
    </row>
    <row r="11" spans="1:7" ht="15.6" x14ac:dyDescent="0.3">
      <c r="A11" s="10"/>
      <c r="B11" s="8" t="s">
        <v>13</v>
      </c>
      <c r="C11" s="12" t="s">
        <v>8</v>
      </c>
      <c r="E11" s="19" t="s">
        <v>9</v>
      </c>
      <c r="F11" s="20">
        <f>PERMUT(B1,B2)</f>
        <v>210</v>
      </c>
    </row>
    <row r="12" spans="1:7" x14ac:dyDescent="0.25">
      <c r="A12" s="10"/>
      <c r="B12" s="15"/>
      <c r="C12" s="10"/>
      <c r="E12" s="18"/>
      <c r="F12" s="3"/>
    </row>
    <row r="13" spans="1:7" ht="16.2" thickBot="1" x14ac:dyDescent="0.35">
      <c r="A13" s="21"/>
      <c r="B13" s="8" t="s">
        <v>14</v>
      </c>
      <c r="C13" s="12" t="s">
        <v>10</v>
      </c>
      <c r="E13" s="22" t="s">
        <v>11</v>
      </c>
      <c r="F13" s="23">
        <f>COMBIN(B1,B2)</f>
        <v>35</v>
      </c>
    </row>
    <row r="14" spans="1:7" ht="15.6" x14ac:dyDescent="0.3">
      <c r="A14" s="24"/>
      <c r="E14" s="25"/>
      <c r="F14" s="26"/>
    </row>
    <row r="15" spans="1:7" ht="15" x14ac:dyDescent="0.25">
      <c r="A15" s="2"/>
    </row>
    <row r="16" spans="1:7" ht="15" x14ac:dyDescent="0.25">
      <c r="A16" s="130" t="s">
        <v>119</v>
      </c>
      <c r="B16" s="130"/>
      <c r="C16" s="130"/>
      <c r="D16" s="130"/>
      <c r="E16" s="130"/>
      <c r="F16" s="130"/>
      <c r="G16" s="130"/>
    </row>
    <row r="17" spans="1:7" ht="15" x14ac:dyDescent="0.25">
      <c r="A17" s="130" t="s">
        <v>120</v>
      </c>
      <c r="B17" s="130"/>
      <c r="C17" s="130"/>
      <c r="D17" s="130"/>
      <c r="E17" s="130"/>
      <c r="F17" s="130"/>
      <c r="G17" s="130"/>
    </row>
    <row r="21" spans="1:7" ht="15" x14ac:dyDescent="0.25">
      <c r="A21" s="2"/>
    </row>
    <row r="22" spans="1:7" ht="15" x14ac:dyDescent="0.25">
      <c r="C22" s="2"/>
      <c r="D22" s="2"/>
    </row>
    <row r="23" spans="1:7" ht="15" x14ac:dyDescent="0.25">
      <c r="A23" s="2"/>
    </row>
    <row r="24" spans="1:7" ht="15" x14ac:dyDescent="0.25">
      <c r="A24" s="29"/>
      <c r="B24" s="29"/>
      <c r="D24" s="29"/>
    </row>
    <row r="25" spans="1:7" ht="15" x14ac:dyDescent="0.25">
      <c r="A25" s="29"/>
    </row>
    <row r="26" spans="1:7" ht="15" x14ac:dyDescent="0.25">
      <c r="A26" s="29"/>
      <c r="E26" s="29"/>
    </row>
  </sheetData>
  <sheetProtection password="87CD" sheet="1" formatCells="0" formatColumns="0" formatRows="0" insertColumns="0" insertRows="0" insertHyperlinks="0" deleteColumns="0" deleteRows="0" sort="0" autoFilter="0" pivotTables="0"/>
  <dataValidations count="1">
    <dataValidation type="whole" operator="greaterThan" allowBlank="1" showInputMessage="1" showErrorMessage="1" sqref="B1:B2" xr:uid="{00000000-0002-0000-0700-000000000000}">
      <formula1>0</formula1>
    </dataValidation>
  </dataValidations>
  <pageMargins left="0.75" right="0.75" top="1" bottom="1" header="0.5" footer="0.5"/>
  <pageSetup orientation="landscape" horizontalDpi="300" verticalDpi="300" r:id="rId1"/>
  <headerFooter alignWithMargins="0">
    <oddHeader>&amp;C&amp;"Arial,Bold"&amp;16Counting Techniques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58"/>
  <sheetViews>
    <sheetView workbookViewId="0">
      <pane ySplit="8" topLeftCell="A18" activePane="bottomLeft" state="frozen"/>
      <selection activeCell="F52" sqref="F52"/>
      <selection pane="bottomLeft" activeCell="H31" sqref="H31"/>
    </sheetView>
  </sheetViews>
  <sheetFormatPr defaultColWidth="9.109375" defaultRowHeight="13.2" x14ac:dyDescent="0.25"/>
  <cols>
    <col min="1" max="1" width="24.6640625" style="1" customWidth="1"/>
    <col min="2" max="2" width="13.6640625" style="1" customWidth="1"/>
    <col min="3" max="5" width="13.33203125" style="1" customWidth="1"/>
    <col min="6" max="6" width="10" style="1" customWidth="1"/>
    <col min="7" max="7" width="9.109375" style="30"/>
    <col min="8" max="16384" width="9.109375" style="1"/>
  </cols>
  <sheetData>
    <row r="1" spans="1:11" x14ac:dyDescent="0.25">
      <c r="A1" s="45" t="s">
        <v>27</v>
      </c>
    </row>
    <row r="3" spans="1:11" x14ac:dyDescent="0.25">
      <c r="A3" s="46" t="s">
        <v>28</v>
      </c>
      <c r="B3" s="47"/>
      <c r="C3" s="48" t="s">
        <v>128</v>
      </c>
      <c r="D3" s="49"/>
      <c r="E3" s="49"/>
      <c r="F3" s="50"/>
      <c r="G3" s="51"/>
    </row>
    <row r="4" spans="1:11" x14ac:dyDescent="0.25">
      <c r="A4" s="52"/>
      <c r="B4" s="53"/>
      <c r="C4" s="54" t="s">
        <v>125</v>
      </c>
      <c r="D4" s="54" t="s">
        <v>126</v>
      </c>
      <c r="E4" s="54" t="s">
        <v>127</v>
      </c>
      <c r="F4" s="55" t="s">
        <v>29</v>
      </c>
      <c r="G4" s="56"/>
    </row>
    <row r="5" spans="1:11" x14ac:dyDescent="0.25">
      <c r="A5" s="57" t="s">
        <v>34</v>
      </c>
      <c r="B5" s="58" t="s">
        <v>129</v>
      </c>
      <c r="C5" s="58">
        <v>100</v>
      </c>
      <c r="D5" s="58">
        <v>150</v>
      </c>
      <c r="E5" s="58">
        <v>50</v>
      </c>
      <c r="F5" s="59">
        <f>SUM(C5:E5)</f>
        <v>300</v>
      </c>
      <c r="G5" s="51"/>
    </row>
    <row r="6" spans="1:11" x14ac:dyDescent="0.25">
      <c r="A6" s="60"/>
      <c r="B6" s="58" t="s">
        <v>130</v>
      </c>
      <c r="C6" s="58">
        <v>100</v>
      </c>
      <c r="D6" s="58">
        <v>50</v>
      </c>
      <c r="E6" s="58">
        <v>50</v>
      </c>
      <c r="F6" s="59">
        <f>SUM(C6:E6)</f>
        <v>200</v>
      </c>
      <c r="G6" s="51"/>
    </row>
    <row r="7" spans="1:11" x14ac:dyDescent="0.25">
      <c r="A7" s="60"/>
      <c r="B7" s="58"/>
      <c r="C7" s="58"/>
      <c r="D7" s="58"/>
      <c r="E7" s="58"/>
      <c r="F7" s="59">
        <f>SUM(C7:E7)</f>
        <v>0</v>
      </c>
      <c r="G7" s="51"/>
    </row>
    <row r="8" spans="1:11" x14ac:dyDescent="0.25">
      <c r="A8" s="61"/>
      <c r="B8" s="62" t="s">
        <v>29</v>
      </c>
      <c r="C8" s="59">
        <f>SUM(C5:C7)</f>
        <v>200</v>
      </c>
      <c r="D8" s="59">
        <f>SUM(D5:D7)</f>
        <v>200</v>
      </c>
      <c r="E8" s="59">
        <f>SUM(E5:E7)</f>
        <v>100</v>
      </c>
      <c r="F8" s="59">
        <f>SUM(F5:F7)</f>
        <v>500</v>
      </c>
      <c r="G8" s="51"/>
    </row>
    <row r="10" spans="1:11" x14ac:dyDescent="0.25">
      <c r="A10" s="133" t="s">
        <v>30</v>
      </c>
      <c r="B10" s="134"/>
    </row>
    <row r="11" spans="1:11" x14ac:dyDescent="0.25">
      <c r="A11" s="63" t="str">
        <f>"P("&amp;B5&amp;")"</f>
        <v>P(Male)</v>
      </c>
      <c r="B11" s="117">
        <f>F5/F8</f>
        <v>0.6</v>
      </c>
    </row>
    <row r="12" spans="1:11" x14ac:dyDescent="0.25">
      <c r="A12" s="63" t="str">
        <f>"P("&amp;B6&amp;")"</f>
        <v>P(Female)</v>
      </c>
      <c r="B12" s="117">
        <f>F6/F8</f>
        <v>0.4</v>
      </c>
      <c r="C12" s="136" t="s">
        <v>131</v>
      </c>
      <c r="D12" s="136"/>
    </row>
    <row r="13" spans="1:11" x14ac:dyDescent="0.25">
      <c r="A13" s="63" t="str">
        <f>"P("&amp;B7&amp;")"</f>
        <v>P()</v>
      </c>
      <c r="B13" s="117">
        <f>F7/F8</f>
        <v>0</v>
      </c>
      <c r="D13" s="7"/>
      <c r="J13" s="66"/>
      <c r="K13" s="66"/>
    </row>
    <row r="14" spans="1:11" x14ac:dyDescent="0.25">
      <c r="A14" s="63" t="str">
        <f>"P("&amp;C4&amp;")"</f>
        <v>P(Acct)</v>
      </c>
      <c r="B14" s="117">
        <f>C8/F8</f>
        <v>0.4</v>
      </c>
      <c r="D14" s="7"/>
      <c r="E14" s="66"/>
      <c r="F14" s="66"/>
      <c r="G14" s="67"/>
      <c r="H14" s="66"/>
      <c r="I14" s="66"/>
      <c r="J14" s="66"/>
      <c r="K14" s="66"/>
    </row>
    <row r="15" spans="1:11" x14ac:dyDescent="0.25">
      <c r="A15" s="63" t="str">
        <f>"P("&amp;D4&amp;")"</f>
        <v>P(Mgt)</v>
      </c>
      <c r="B15" s="117">
        <f>D8/F8</f>
        <v>0.4</v>
      </c>
      <c r="D15" s="7"/>
      <c r="E15" s="66"/>
      <c r="F15" s="66"/>
      <c r="G15" s="67"/>
      <c r="H15" s="66"/>
      <c r="I15" s="66"/>
      <c r="J15" s="66"/>
      <c r="K15" s="66"/>
    </row>
    <row r="16" spans="1:11" x14ac:dyDescent="0.25">
      <c r="A16" s="63" t="str">
        <f>"P("&amp;E4&amp;")"</f>
        <v>P(Finance)</v>
      </c>
      <c r="B16" s="117">
        <f>E8/F8</f>
        <v>0.2</v>
      </c>
      <c r="D16" s="7"/>
      <c r="E16" s="66"/>
      <c r="F16" s="66"/>
      <c r="G16" s="67"/>
      <c r="H16" s="66"/>
      <c r="I16" s="66"/>
      <c r="J16" s="66"/>
      <c r="K16" s="66"/>
    </row>
    <row r="17" spans="1:9" s="30" customFormat="1" x14ac:dyDescent="0.25">
      <c r="B17" s="64"/>
      <c r="D17" s="7"/>
      <c r="E17" s="136" t="s">
        <v>132</v>
      </c>
      <c r="F17" s="135"/>
      <c r="G17" s="135"/>
      <c r="H17" s="135"/>
      <c r="I17" s="135"/>
    </row>
    <row r="18" spans="1:9" x14ac:dyDescent="0.25">
      <c r="A18" s="133" t="s">
        <v>31</v>
      </c>
      <c r="B18" s="134"/>
      <c r="D18" s="7"/>
      <c r="G18" s="1"/>
    </row>
    <row r="19" spans="1:9" x14ac:dyDescent="0.25">
      <c r="A19" s="62" t="str">
        <f>"P("&amp;B5&amp;" and "&amp;C4&amp;")"</f>
        <v>P(Male and Acct)</v>
      </c>
      <c r="B19" s="117">
        <f>C5/F8</f>
        <v>0.2</v>
      </c>
      <c r="G19" s="1"/>
    </row>
    <row r="20" spans="1:9" x14ac:dyDescent="0.25">
      <c r="A20" s="62" t="str">
        <f>"P("&amp;B5&amp;" and "&amp;D4&amp;")"</f>
        <v>P(Male and Mgt)</v>
      </c>
      <c r="B20" s="117">
        <f>D5/F8</f>
        <v>0.3</v>
      </c>
      <c r="G20" s="1"/>
    </row>
    <row r="21" spans="1:9" x14ac:dyDescent="0.25">
      <c r="A21" s="62" t="str">
        <f>"P("&amp;B5&amp;" and "&amp;E4&amp;")"</f>
        <v>P(Male and Finance)</v>
      </c>
      <c r="B21" s="117">
        <f>E5/F8</f>
        <v>0.1</v>
      </c>
      <c r="G21" s="1"/>
    </row>
    <row r="22" spans="1:9" x14ac:dyDescent="0.25">
      <c r="A22" s="62" t="str">
        <f>"P("&amp;B6&amp;" and "&amp;C4&amp;")"</f>
        <v>P(Female and Acct)</v>
      </c>
      <c r="B22" s="117">
        <f>C6/F8</f>
        <v>0.2</v>
      </c>
      <c r="G22" s="1"/>
    </row>
    <row r="23" spans="1:9" x14ac:dyDescent="0.25">
      <c r="A23" s="62" t="str">
        <f>"P("&amp;B6&amp;" and "&amp;D4&amp;")"</f>
        <v>P(Female and Mgt)</v>
      </c>
      <c r="B23" s="117">
        <f>D6/F8</f>
        <v>0.1</v>
      </c>
      <c r="G23" s="1"/>
    </row>
    <row r="24" spans="1:9" x14ac:dyDescent="0.25">
      <c r="A24" s="62" t="str">
        <f>"P("&amp;B6&amp;" and "&amp;E4&amp;")"</f>
        <v>P(Female and Finance)</v>
      </c>
      <c r="B24" s="117">
        <f>E6/F8</f>
        <v>0.1</v>
      </c>
      <c r="G24" s="1"/>
    </row>
    <row r="25" spans="1:9" x14ac:dyDescent="0.25">
      <c r="A25" s="62" t="str">
        <f>"P("&amp;B7&amp;" and "&amp;C4&amp;")"</f>
        <v>P( and Acct)</v>
      </c>
      <c r="B25" s="117">
        <f>C7/F8</f>
        <v>0</v>
      </c>
      <c r="G25" s="1"/>
    </row>
    <row r="26" spans="1:9" x14ac:dyDescent="0.25">
      <c r="A26" s="62" t="str">
        <f>"P("&amp;B7&amp;" and "&amp;D4&amp;")"</f>
        <v>P( and Mgt)</v>
      </c>
      <c r="B26" s="117">
        <f>D7/F8</f>
        <v>0</v>
      </c>
      <c r="G26" s="1"/>
    </row>
    <row r="27" spans="1:9" x14ac:dyDescent="0.25">
      <c r="A27" s="62" t="str">
        <f>"P("&amp;B7&amp;" and "&amp;E4&amp;")"</f>
        <v>P( and Finance)</v>
      </c>
      <c r="B27" s="117">
        <f>E7/F8</f>
        <v>0</v>
      </c>
      <c r="G27" s="1"/>
    </row>
    <row r="28" spans="1:9" s="30" customFormat="1" x14ac:dyDescent="0.25">
      <c r="B28" s="64"/>
    </row>
    <row r="29" spans="1:9" x14ac:dyDescent="0.25">
      <c r="A29" s="133" t="s">
        <v>32</v>
      </c>
      <c r="B29" s="134"/>
      <c r="G29" s="1"/>
    </row>
    <row r="30" spans="1:9" x14ac:dyDescent="0.25">
      <c r="A30" s="62" t="str">
        <f>"P("&amp;B5&amp;" or "&amp;C4&amp;")"</f>
        <v>P(Male or Acct)</v>
      </c>
      <c r="B30" s="117">
        <f>(F5+C8-C5)/F8</f>
        <v>0.8</v>
      </c>
      <c r="G30" s="1"/>
    </row>
    <row r="31" spans="1:9" x14ac:dyDescent="0.25">
      <c r="A31" s="62" t="str">
        <f>"P("&amp;B5&amp;" or "&amp;D4&amp;")"</f>
        <v>P(Male or Mgt)</v>
      </c>
      <c r="B31" s="117">
        <f>(F5+D8-D5)/F8</f>
        <v>0.7</v>
      </c>
      <c r="G31" s="1"/>
    </row>
    <row r="32" spans="1:9" x14ac:dyDescent="0.25">
      <c r="A32" s="62" t="str">
        <f>"P("&amp;B5&amp;" or "&amp;E4&amp;")"</f>
        <v>P(Male or Finance)</v>
      </c>
      <c r="B32" s="117">
        <f>(F5+E8-E5)/F8</f>
        <v>0.7</v>
      </c>
      <c r="G32" s="1"/>
    </row>
    <row r="33" spans="1:4" s="1" customFormat="1" x14ac:dyDescent="0.25">
      <c r="A33" s="62" t="str">
        <f>"P("&amp;B6&amp;" or "&amp;C4&amp;")"</f>
        <v>P(Female or Acct)</v>
      </c>
      <c r="B33" s="117">
        <f>(F6+C8-C6)/F8</f>
        <v>0.6</v>
      </c>
      <c r="C33" s="136" t="s">
        <v>133</v>
      </c>
      <c r="D33" s="135"/>
    </row>
    <row r="34" spans="1:4" s="1" customFormat="1" x14ac:dyDescent="0.25">
      <c r="A34" s="62" t="str">
        <f>"P("&amp;B6&amp;" or "&amp;D4&amp;")"</f>
        <v>P(Female or Mgt)</v>
      </c>
      <c r="B34" s="117">
        <f>(F6+D8-D6)/F8</f>
        <v>0.7</v>
      </c>
    </row>
    <row r="35" spans="1:4" s="1" customFormat="1" x14ac:dyDescent="0.25">
      <c r="A35" s="62" t="str">
        <f>"P("&amp;B6&amp;" or "&amp;E4&amp;")"</f>
        <v>P(Female or Finance)</v>
      </c>
      <c r="B35" s="117">
        <f>(F6+E8-E6)/F8</f>
        <v>0.5</v>
      </c>
    </row>
    <row r="36" spans="1:4" s="1" customFormat="1" x14ac:dyDescent="0.25">
      <c r="A36" s="62" t="str">
        <f>"P("&amp;B7&amp;" or "&amp;C4&amp;")"</f>
        <v>P( or Acct)</v>
      </c>
      <c r="B36" s="117">
        <f>(F7+C8-C7)/F8</f>
        <v>0.4</v>
      </c>
    </row>
    <row r="37" spans="1:4" s="1" customFormat="1" x14ac:dyDescent="0.25">
      <c r="A37" s="62" t="str">
        <f>"P("&amp;B7&amp;" or "&amp;D4&amp;")"</f>
        <v>P( or Mgt)</v>
      </c>
      <c r="B37" s="117">
        <f>(F7+D8-D7)/F8</f>
        <v>0.4</v>
      </c>
    </row>
    <row r="38" spans="1:4" s="1" customFormat="1" x14ac:dyDescent="0.25">
      <c r="A38" s="62" t="str">
        <f>"P("&amp;B7&amp;" or "&amp;E4&amp;")"</f>
        <v>P( or Finance)</v>
      </c>
      <c r="B38" s="117">
        <f>(F7+E8-E7)/F8</f>
        <v>0.2</v>
      </c>
    </row>
    <row r="40" spans="1:4" s="1" customFormat="1" x14ac:dyDescent="0.25">
      <c r="A40" s="133" t="s">
        <v>33</v>
      </c>
      <c r="B40" s="134"/>
    </row>
    <row r="41" spans="1:4" s="1" customFormat="1" x14ac:dyDescent="0.25">
      <c r="A41" s="62" t="str">
        <f>"P("&amp;B5&amp;" given "&amp;C4&amp;")"</f>
        <v>P(Male given Acct)</v>
      </c>
      <c r="B41" s="117">
        <f>C5/C8</f>
        <v>0.5</v>
      </c>
    </row>
    <row r="42" spans="1:4" s="1" customFormat="1" x14ac:dyDescent="0.25">
      <c r="A42" s="62" t="str">
        <f>"P("&amp;B5&amp;" given "&amp;D4&amp;")"</f>
        <v>P(Male given Mgt)</v>
      </c>
      <c r="B42" s="117">
        <f>D5/D8</f>
        <v>0.75</v>
      </c>
    </row>
    <row r="43" spans="1:4" s="1" customFormat="1" x14ac:dyDescent="0.25">
      <c r="A43" s="62" t="str">
        <f>"P("&amp;B5&amp;" given "&amp;E4&amp;")"</f>
        <v>P(Male given Finance)</v>
      </c>
      <c r="B43" s="117">
        <f>E5/E8</f>
        <v>0.5</v>
      </c>
    </row>
    <row r="44" spans="1:4" s="1" customFormat="1" x14ac:dyDescent="0.25">
      <c r="A44" s="62" t="str">
        <f>"P("&amp;B6&amp;" given "&amp;C4&amp;")"</f>
        <v>P(Female given Acct)</v>
      </c>
      <c r="B44" s="117">
        <f>C6/C8</f>
        <v>0.5</v>
      </c>
    </row>
    <row r="45" spans="1:4" s="1" customFormat="1" x14ac:dyDescent="0.25">
      <c r="A45" s="62" t="str">
        <f>"P("&amp;B6&amp;" given "&amp;D4&amp;")"</f>
        <v>P(Female given Mgt)</v>
      </c>
      <c r="B45" s="117">
        <f>D6/D8</f>
        <v>0.25</v>
      </c>
    </row>
    <row r="46" spans="1:4" s="1" customFormat="1" x14ac:dyDescent="0.25">
      <c r="A46" s="62" t="str">
        <f>"P("&amp;B6&amp;" given "&amp;E4&amp;")"</f>
        <v>P(Female given Finance)</v>
      </c>
      <c r="B46" s="117">
        <f>E6/E8</f>
        <v>0.5</v>
      </c>
    </row>
    <row r="47" spans="1:4" s="1" customFormat="1" x14ac:dyDescent="0.25">
      <c r="A47" s="62" t="str">
        <f>"P("&amp;B7&amp;" given "&amp;C4&amp;")"</f>
        <v>P( given Acct)</v>
      </c>
      <c r="B47" s="117">
        <f>C7/C8</f>
        <v>0</v>
      </c>
    </row>
    <row r="48" spans="1:4" s="1" customFormat="1" x14ac:dyDescent="0.25">
      <c r="A48" s="62" t="str">
        <f>"P("&amp;B7&amp;" given "&amp;D4&amp;")"</f>
        <v>P( given Mgt)</v>
      </c>
      <c r="B48" s="117">
        <f>D7/D8</f>
        <v>0</v>
      </c>
    </row>
    <row r="49" spans="1:4" s="1" customFormat="1" x14ac:dyDescent="0.25">
      <c r="A49" s="62" t="str">
        <f>"P("&amp;B7&amp;" given "&amp;E4&amp;")"</f>
        <v>P( given Finance)</v>
      </c>
      <c r="B49" s="117">
        <f>E7/E8</f>
        <v>0</v>
      </c>
    </row>
    <row r="50" spans="1:4" s="1" customFormat="1" x14ac:dyDescent="0.25">
      <c r="A50" s="62" t="str">
        <f>"P("&amp;C4&amp;" given "&amp;B5&amp;")"</f>
        <v>P(Acct given Male)</v>
      </c>
      <c r="B50" s="117">
        <f>C5/F5</f>
        <v>0.33333333333333331</v>
      </c>
      <c r="C50" s="136" t="s">
        <v>134</v>
      </c>
      <c r="D50" s="136"/>
    </row>
    <row r="51" spans="1:4" s="1" customFormat="1" x14ac:dyDescent="0.25">
      <c r="A51" s="62" t="str">
        <f>"P("&amp;C4&amp;" given "&amp;B6&amp;")"</f>
        <v>P(Acct given Female)</v>
      </c>
      <c r="B51" s="117">
        <f>C6/F6</f>
        <v>0.5</v>
      </c>
    </row>
    <row r="52" spans="1:4" s="1" customFormat="1" x14ac:dyDescent="0.25">
      <c r="A52" s="62" t="str">
        <f>"P("&amp;C4&amp;" given "&amp;B7&amp;")"</f>
        <v>P(Acct given )</v>
      </c>
      <c r="B52" s="117" t="e">
        <f>C7/F7</f>
        <v>#DIV/0!</v>
      </c>
    </row>
    <row r="53" spans="1:4" s="1" customFormat="1" x14ac:dyDescent="0.25">
      <c r="A53" s="62" t="str">
        <f>"P("&amp;D4&amp;" given "&amp;B5&amp;")"</f>
        <v>P(Mgt given Male)</v>
      </c>
      <c r="B53" s="117">
        <f>D5/F5</f>
        <v>0.5</v>
      </c>
    </row>
    <row r="54" spans="1:4" s="1" customFormat="1" x14ac:dyDescent="0.25">
      <c r="A54" s="62" t="str">
        <f>"P("&amp;D4&amp;" given "&amp;B6&amp;")"</f>
        <v>P(Mgt given Female)</v>
      </c>
      <c r="B54" s="117">
        <f>D6/F6</f>
        <v>0.25</v>
      </c>
    </row>
    <row r="55" spans="1:4" s="1" customFormat="1" x14ac:dyDescent="0.25">
      <c r="A55" s="62" t="str">
        <f>"P("&amp;D4&amp;" given "&amp;B7&amp;")"</f>
        <v>P(Mgt given )</v>
      </c>
      <c r="B55" s="117" t="e">
        <f>D7/F7</f>
        <v>#DIV/0!</v>
      </c>
    </row>
    <row r="56" spans="1:4" s="1" customFormat="1" x14ac:dyDescent="0.25">
      <c r="A56" s="62" t="str">
        <f>"P("&amp;E4&amp;" given "&amp;B5&amp;")"</f>
        <v>P(Finance given Male)</v>
      </c>
      <c r="B56" s="117">
        <f>E5/F5</f>
        <v>0.16666666666666666</v>
      </c>
    </row>
    <row r="57" spans="1:4" s="1" customFormat="1" x14ac:dyDescent="0.25">
      <c r="A57" s="62" t="str">
        <f>"P("&amp;E4&amp;" given "&amp;B6&amp;")"</f>
        <v>P(Finance given Female)</v>
      </c>
      <c r="B57" s="117">
        <f>E6/F6</f>
        <v>0.25</v>
      </c>
    </row>
    <row r="58" spans="1:4" s="1" customFormat="1" x14ac:dyDescent="0.25">
      <c r="A58" s="62" t="str">
        <f>"P("&amp;E4&amp;" given "&amp;B7&amp;")"</f>
        <v>P(Finance given )</v>
      </c>
      <c r="B58" s="117" t="e">
        <f>E7/F7</f>
        <v>#DIV/0!</v>
      </c>
    </row>
  </sheetData>
  <sheetProtection password="87CD" sheet="1" formatCells="0" formatColumns="0" formatRows="0" insertColumns="0" insertRows="0" insertHyperlinks="0" deleteColumns="0" deleteRows="0" sort="0" autoFilter="0" pivotTables="0"/>
  <mergeCells count="4">
    <mergeCell ref="A10:B10"/>
    <mergeCell ref="A18:B18"/>
    <mergeCell ref="A29:B29"/>
    <mergeCell ref="A40:B40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21</vt:i4>
      </vt:variant>
    </vt:vector>
  </HeadingPairs>
  <TitlesOfParts>
    <vt:vector size="48" baseType="lpstr">
      <vt:lpstr>5.13, 14, 20, 51</vt:lpstr>
      <vt:lpstr>5.25</vt:lpstr>
      <vt:lpstr>5.29b</vt:lpstr>
      <vt:lpstr>5.35</vt:lpstr>
      <vt:lpstr>5.36</vt:lpstr>
      <vt:lpstr>5.37</vt:lpstr>
      <vt:lpstr>5.39</vt:lpstr>
      <vt:lpstr>5.40</vt:lpstr>
      <vt:lpstr>5.60abce</vt:lpstr>
      <vt:lpstr>5.61</vt:lpstr>
      <vt:lpstr>Supp 12-1,2</vt:lpstr>
      <vt:lpstr>Supp 12-3</vt:lpstr>
      <vt:lpstr>Supp 12-4</vt:lpstr>
      <vt:lpstr>Supp 12-5</vt:lpstr>
      <vt:lpstr>Supp 12-6</vt:lpstr>
      <vt:lpstr>Supp 12-7</vt:lpstr>
      <vt:lpstr>6.21</vt:lpstr>
      <vt:lpstr>6.22</vt:lpstr>
      <vt:lpstr>6.24</vt:lpstr>
      <vt:lpstr>7.19</vt:lpstr>
      <vt:lpstr>7.21</vt:lpstr>
      <vt:lpstr>7.25</vt:lpstr>
      <vt:lpstr>7.28</vt:lpstr>
      <vt:lpstr>7.34</vt:lpstr>
      <vt:lpstr>7.35</vt:lpstr>
      <vt:lpstr>7.42</vt:lpstr>
      <vt:lpstr>7.50</vt:lpstr>
      <vt:lpstr>'5.35'!Print_Area</vt:lpstr>
      <vt:lpstr>'5.36'!Print_Area</vt:lpstr>
      <vt:lpstr>'5.37'!Print_Area</vt:lpstr>
      <vt:lpstr>'5.39'!Print_Area</vt:lpstr>
      <vt:lpstr>'5.40'!Print_Area</vt:lpstr>
      <vt:lpstr>'6.21'!Print_Area</vt:lpstr>
      <vt:lpstr>'6.22'!Print_Area</vt:lpstr>
      <vt:lpstr>'6.24'!Print_Area</vt:lpstr>
      <vt:lpstr>'7.19'!Print_Area</vt:lpstr>
      <vt:lpstr>'7.21'!Print_Area</vt:lpstr>
      <vt:lpstr>'7.25'!Print_Area</vt:lpstr>
      <vt:lpstr>'7.28'!Print_Area</vt:lpstr>
      <vt:lpstr>'7.34'!Print_Area</vt:lpstr>
      <vt:lpstr>'7.35'!Print_Area</vt:lpstr>
      <vt:lpstr>'7.42'!Print_Area</vt:lpstr>
      <vt:lpstr>'7.50'!Print_Area</vt:lpstr>
      <vt:lpstr>'Supp 12-3'!Print_Area</vt:lpstr>
      <vt:lpstr>'Supp 12-4'!Print_Area</vt:lpstr>
      <vt:lpstr>'Supp 12-5'!Print_Area</vt:lpstr>
      <vt:lpstr>'Supp 12-6'!Print_Area</vt:lpstr>
      <vt:lpstr>'Supp 12-7'!Print_Area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Jim Mirabella</dc:creator>
  <cp:lastModifiedBy>Dr. Jim Mirabella</cp:lastModifiedBy>
  <dcterms:created xsi:type="dcterms:W3CDTF">2003-05-04T21:01:08Z</dcterms:created>
  <dcterms:modified xsi:type="dcterms:W3CDTF">2020-02-13T06:29:40Z</dcterms:modified>
</cp:coreProperties>
</file>